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дели КМ РТ\Иностранные студенты\2018\"/>
    </mc:Choice>
  </mc:AlternateContent>
  <bookViews>
    <workbookView xWindow="480" yWindow="180" windowWidth="20730" windowHeight="117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4" i="1" l="1"/>
  <c r="I14" i="1"/>
  <c r="G14" i="1"/>
  <c r="E15" i="1"/>
  <c r="D7" i="1"/>
  <c r="D15" i="1"/>
  <c r="C15" i="1" l="1"/>
  <c r="F15" i="1" l="1"/>
  <c r="G15" i="1"/>
  <c r="H15" i="1"/>
  <c r="I15" i="1"/>
  <c r="H7" i="1" l="1"/>
  <c r="G7" i="1"/>
  <c r="I7" i="1"/>
  <c r="F7" i="1"/>
  <c r="E7" i="1"/>
  <c r="C7" i="1"/>
</calcChain>
</file>

<file path=xl/sharedStrings.xml><?xml version="1.0" encoding="utf-8"?>
<sst xmlns="http://schemas.openxmlformats.org/spreadsheetml/2006/main" count="33" uniqueCount="33">
  <si>
    <t>Доля иностранных студентов в образовательных организациях высшего образования в Республике Татарстан в общей численности студентов</t>
  </si>
  <si>
    <t>№</t>
  </si>
  <si>
    <t>Наименование</t>
  </si>
  <si>
    <t>2015 год</t>
  </si>
  <si>
    <t>Прогноз</t>
  </si>
  <si>
    <t>п/п</t>
  </si>
  <si>
    <t>2016 год</t>
  </si>
  <si>
    <t>2017 год</t>
  </si>
  <si>
    <t>2018 год</t>
  </si>
  <si>
    <t>2021 год</t>
  </si>
  <si>
    <t>1.</t>
  </si>
  <si>
    <t>2.</t>
  </si>
  <si>
    <t>в том числе:</t>
  </si>
  <si>
    <t>расходы на питание</t>
  </si>
  <si>
    <t>расходы на проживание</t>
  </si>
  <si>
    <t>проезд в транспорте</t>
  </si>
  <si>
    <t>оплата за учебу</t>
  </si>
  <si>
    <t>3.</t>
  </si>
  <si>
    <t>4.</t>
  </si>
  <si>
    <t>не прод. товары</t>
  </si>
  <si>
    <t xml:space="preserve">не прод. товары = сотавляющая прожит.минимуа средняя месячная за год x 10 мес. (данные татстата) </t>
  </si>
  <si>
    <t>расходы на проживание = средняя за месяц  x 12 (данные татстата)</t>
  </si>
  <si>
    <t>проезд на транспорте = проезд на автобусе туда и обратно x 26 дней x 10 мес. (данные татстата)</t>
  </si>
  <si>
    <t>Общие расходы (млн.руб.)</t>
  </si>
  <si>
    <t xml:space="preserve">Численность иностранных студентов в вузах РТ </t>
  </si>
  <si>
    <t>Расходы на 1 студента (руб.)</t>
  </si>
  <si>
    <t>2019 год</t>
  </si>
  <si>
    <t>2020 год</t>
  </si>
  <si>
    <r>
      <rPr>
        <b/>
        <sz val="11"/>
        <color theme="1"/>
        <rFont val="Times New Roman"/>
        <family val="1"/>
        <charset val="204"/>
      </rPr>
      <t>Расходы на питание</t>
    </r>
    <r>
      <rPr>
        <sz val="11"/>
        <color theme="1"/>
        <rFont val="Times New Roman"/>
        <family val="1"/>
        <charset val="204"/>
      </rPr>
      <t xml:space="preserve"> = сотавляющая прожит.минимуа средняя месячная за год x 10 мес. (данные татстата) </t>
    </r>
  </si>
  <si>
    <t>Доход в ВРП, млн.руб.</t>
  </si>
  <si>
    <t>Доход в Бюджет РТ, руб.</t>
  </si>
  <si>
    <r>
      <rPr>
        <b/>
        <sz val="11"/>
        <color theme="1"/>
        <rFont val="Times New Roman"/>
        <family val="1"/>
        <charset val="204"/>
      </rPr>
      <t>Оплата за учебу</t>
    </r>
    <r>
      <rPr>
        <sz val="11"/>
        <color theme="1"/>
        <rFont val="Times New Roman"/>
        <family val="1"/>
        <charset val="204"/>
      </rPr>
      <t>: составляющая - средняя стоимость обучения за 2018 год для иностранцев на основании средней стоимости обучения по специальностям и направлениям 10 вузов РТ ( данные взяты с официальных сайтов КФУ, КГМУ, КНИТУ, КАИ, КАЗГИК и т.д.). Составляющая высчитывалась путем исчисления средней стоимости обучения по направлениям и специальностям в каждом ВУЗе. Средняя стоимость обучения каждого Вуза суммировалась для получения средней стоимости обучения по 10 вузам РТ.С учетом того, что ежегодно стоимость обучения увеличивается в среднем на 6,5% (на основании разницы данных 2013,2014, 2015 годов), были проведены прогнозные подсчеты до 2030 года.</t>
    </r>
  </si>
  <si>
    <t>Дополнительные поступления в ВРП рассчитываются таким образом: например, доходы бюджета в  ВРП составляют 10,9% (1867 млрд руб. - объем ВРП, 189,9 млрд.руб. - доходы бюджета в 2015 году, что составляет 10,2% от ВРП). Переносим это соотношение на расчеты доходов от иностранных студентов. Следовательно, доходы  бюджета от иностранных студентов 68 млн.  - 10,9% от доходов в ВРП от иностранных студепнтов (в пропорции принимаются за 100%).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</si>
</sst>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Border="1"/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M15" sqref="M15"/>
    </sheetView>
  </sheetViews>
  <sheetFormatPr defaultRowHeight="15" x14ac:dyDescent="0.25"/>
  <cols>
    <col min="1" max="1" width="7" style="18" customWidth="1"/>
    <col min="2" max="2" width="26.28515625" customWidth="1"/>
    <col min="3" max="3" width="13.5703125" customWidth="1"/>
    <col min="4" max="4" width="13.140625" customWidth="1"/>
    <col min="5" max="5" width="13.5703125" customWidth="1"/>
    <col min="6" max="6" width="12.5703125" customWidth="1"/>
    <col min="7" max="7" width="12.28515625" customWidth="1"/>
    <col min="8" max="8" width="13.5703125" customWidth="1"/>
    <col min="9" max="9" width="13.28515625" customWidth="1"/>
    <col min="10" max="10" width="9.42578125" customWidth="1"/>
    <col min="11" max="12" width="9.42578125" style="2" customWidth="1"/>
    <col min="13" max="13" width="8.85546875" customWidth="1"/>
  </cols>
  <sheetData>
    <row r="1" spans="1:13" ht="41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8"/>
      <c r="K1" s="28"/>
      <c r="L1" s="28"/>
      <c r="M1" s="28"/>
    </row>
    <row r="2" spans="1:13" ht="17.25" customHeight="1" x14ac:dyDescent="0.25">
      <c r="A2" s="14" t="s">
        <v>1</v>
      </c>
      <c r="B2" s="22" t="s">
        <v>2</v>
      </c>
      <c r="C2" s="25" t="s">
        <v>3</v>
      </c>
      <c r="D2" s="25" t="s">
        <v>6</v>
      </c>
      <c r="E2" s="25" t="s">
        <v>7</v>
      </c>
      <c r="F2" s="22" t="s">
        <v>8</v>
      </c>
      <c r="G2" s="22" t="s">
        <v>4</v>
      </c>
      <c r="H2" s="22"/>
      <c r="I2" s="22"/>
    </row>
    <row r="3" spans="1:13" ht="17.25" customHeight="1" x14ac:dyDescent="0.25">
      <c r="A3" s="14" t="s">
        <v>5</v>
      </c>
      <c r="B3" s="22"/>
      <c r="C3" s="26"/>
      <c r="D3" s="26"/>
      <c r="E3" s="26"/>
      <c r="F3" s="22"/>
      <c r="G3" s="22" t="s">
        <v>26</v>
      </c>
      <c r="H3" s="22" t="s">
        <v>27</v>
      </c>
      <c r="I3" s="22" t="s">
        <v>9</v>
      </c>
    </row>
    <row r="4" spans="1:13" ht="16.5" customHeight="1" x14ac:dyDescent="0.25">
      <c r="B4" s="22"/>
      <c r="C4" s="27"/>
      <c r="D4" s="27"/>
      <c r="E4" s="27"/>
      <c r="F4" s="22"/>
      <c r="G4" s="22"/>
      <c r="H4" s="22"/>
      <c r="I4" s="22"/>
    </row>
    <row r="5" spans="1:13" ht="54.75" customHeight="1" x14ac:dyDescent="0.25">
      <c r="A5" s="19" t="s">
        <v>10</v>
      </c>
      <c r="B5" s="4" t="s">
        <v>24</v>
      </c>
      <c r="C5" s="15">
        <v>7827</v>
      </c>
      <c r="D5" s="15">
        <v>6923</v>
      </c>
      <c r="E5" s="15">
        <v>7700</v>
      </c>
      <c r="F5" s="14">
        <v>8600</v>
      </c>
      <c r="G5" s="14">
        <v>8858</v>
      </c>
      <c r="H5" s="14">
        <v>9000</v>
      </c>
      <c r="I5" s="14">
        <v>9100</v>
      </c>
    </row>
    <row r="6" spans="1:13" s="2" customFormat="1" ht="33" customHeight="1" x14ac:dyDescent="0.25">
      <c r="A6" s="19"/>
      <c r="B6" s="4" t="s">
        <v>23</v>
      </c>
      <c r="C6" s="16">
        <v>1270</v>
      </c>
      <c r="D6" s="17">
        <v>1206.2</v>
      </c>
      <c r="E6" s="17">
        <v>1422.1</v>
      </c>
      <c r="F6" s="17">
        <v>1685.1</v>
      </c>
      <c r="G6" s="17">
        <v>1874.4</v>
      </c>
      <c r="H6" s="17">
        <v>2021.7</v>
      </c>
      <c r="I6" s="17">
        <v>2150.8000000000002</v>
      </c>
    </row>
    <row r="7" spans="1:13" ht="35.25" customHeight="1" x14ac:dyDescent="0.25">
      <c r="A7" s="20" t="s">
        <v>11</v>
      </c>
      <c r="B7" s="5" t="s">
        <v>25</v>
      </c>
      <c r="C7" s="7">
        <f>SUM(C9:C13)</f>
        <v>162254.6</v>
      </c>
      <c r="D7" s="6">
        <f>SUM(D9:D13)</f>
        <v>174234.4</v>
      </c>
      <c r="E7" s="6">
        <f>SUM(E9:E13)</f>
        <v>184698</v>
      </c>
      <c r="F7" s="6">
        <f>SUM(F9:F13)</f>
        <v>195951.2</v>
      </c>
      <c r="G7" s="6">
        <f>SUM(G9:G13)</f>
        <v>211605.8</v>
      </c>
      <c r="H7" s="6">
        <f>SUM(H9:H13)</f>
        <v>224638.1</v>
      </c>
      <c r="I7" s="6">
        <f>SUM(I9:I13)</f>
        <v>238528.8</v>
      </c>
    </row>
    <row r="8" spans="1:13" ht="15.75" customHeight="1" x14ac:dyDescent="0.25">
      <c r="A8" s="19"/>
      <c r="B8" s="4" t="s">
        <v>12</v>
      </c>
      <c r="C8" s="9"/>
      <c r="D8" s="8"/>
      <c r="E8" s="8"/>
      <c r="F8" s="8"/>
      <c r="G8" s="8"/>
      <c r="H8" s="8"/>
      <c r="I8" s="8"/>
    </row>
    <row r="9" spans="1:13" ht="15.75" customHeight="1" x14ac:dyDescent="0.25">
      <c r="A9" s="19"/>
      <c r="B9" s="10" t="s">
        <v>13</v>
      </c>
      <c r="C9" s="9">
        <v>35730</v>
      </c>
      <c r="D9" s="8">
        <v>37800</v>
      </c>
      <c r="E9" s="8">
        <v>39990</v>
      </c>
      <c r="F9" s="8">
        <v>42310</v>
      </c>
      <c r="G9" s="8">
        <v>47360</v>
      </c>
      <c r="H9" s="8">
        <v>50110</v>
      </c>
      <c r="I9" s="8">
        <v>53020</v>
      </c>
    </row>
    <row r="10" spans="1:13" s="2" customFormat="1" ht="15.75" customHeight="1" x14ac:dyDescent="0.25">
      <c r="A10" s="19"/>
      <c r="B10" s="10" t="s">
        <v>19</v>
      </c>
      <c r="C10" s="9">
        <v>16100</v>
      </c>
      <c r="D10" s="8">
        <v>16970</v>
      </c>
      <c r="E10" s="8">
        <v>17880</v>
      </c>
      <c r="F10" s="8">
        <v>18850</v>
      </c>
      <c r="G10" s="8">
        <v>20940</v>
      </c>
      <c r="H10" s="8">
        <v>22080</v>
      </c>
      <c r="I10" s="8">
        <v>23270</v>
      </c>
    </row>
    <row r="11" spans="1:13" ht="15.75" x14ac:dyDescent="0.25">
      <c r="A11" s="19"/>
      <c r="B11" s="3" t="s">
        <v>14</v>
      </c>
      <c r="C11" s="9">
        <v>3265.4</v>
      </c>
      <c r="D11" s="8">
        <v>4424.3999999999996</v>
      </c>
      <c r="E11" s="8">
        <v>5088</v>
      </c>
      <c r="F11" s="8">
        <v>5851.2</v>
      </c>
      <c r="G11" s="8">
        <v>6728.8</v>
      </c>
      <c r="H11" s="8">
        <v>7738.1</v>
      </c>
      <c r="I11" s="8">
        <v>8898.7999999999993</v>
      </c>
    </row>
    <row r="12" spans="1:13" ht="15.75" x14ac:dyDescent="0.25">
      <c r="A12" s="19"/>
      <c r="B12" s="3" t="s">
        <v>15</v>
      </c>
      <c r="C12" s="9">
        <v>9859.2000000000007</v>
      </c>
      <c r="D12" s="8">
        <v>11440</v>
      </c>
      <c r="E12" s="8">
        <v>11440</v>
      </c>
      <c r="F12" s="8">
        <v>11440</v>
      </c>
      <c r="G12" s="8">
        <v>11440</v>
      </c>
      <c r="H12" s="8">
        <v>11440</v>
      </c>
      <c r="I12" s="8">
        <v>11440</v>
      </c>
    </row>
    <row r="13" spans="1:13" ht="15.75" x14ac:dyDescent="0.25">
      <c r="A13" s="19"/>
      <c r="B13" s="3" t="s">
        <v>16</v>
      </c>
      <c r="C13" s="9">
        <v>97300</v>
      </c>
      <c r="D13" s="8">
        <v>103600</v>
      </c>
      <c r="E13" s="8">
        <v>110300</v>
      </c>
      <c r="F13" s="8">
        <v>117500</v>
      </c>
      <c r="G13" s="8">
        <v>125137</v>
      </c>
      <c r="H13" s="8">
        <v>133270</v>
      </c>
      <c r="I13" s="8">
        <v>141900</v>
      </c>
    </row>
    <row r="14" spans="1:13" s="2" customFormat="1" ht="15.75" x14ac:dyDescent="0.25">
      <c r="A14" s="19" t="s">
        <v>17</v>
      </c>
      <c r="B14" s="3" t="s">
        <v>30</v>
      </c>
      <c r="C14" s="12">
        <v>458857374</v>
      </c>
      <c r="D14" s="12">
        <v>435826465</v>
      </c>
      <c r="E14" s="12">
        <v>513852272</v>
      </c>
      <c r="F14" s="12">
        <v>608880046</v>
      </c>
      <c r="G14" s="12">
        <f>F14*1.045</f>
        <v>636279648.06999993</v>
      </c>
      <c r="H14" s="12">
        <f t="shared" ref="H14:I14" si="0">G14*1.045</f>
        <v>664912232.23314989</v>
      </c>
      <c r="I14" s="12">
        <f t="shared" si="0"/>
        <v>694833282.68364155</v>
      </c>
    </row>
    <row r="15" spans="1:13" ht="15.75" x14ac:dyDescent="0.25">
      <c r="A15" s="21" t="s">
        <v>18</v>
      </c>
      <c r="B15" s="3" t="s">
        <v>29</v>
      </c>
      <c r="C15" s="11">
        <f>C14*100/10.2/1000000</f>
        <v>4498.6017058823527</v>
      </c>
      <c r="D15" s="11">
        <f>D14*100/10.9/1000000</f>
        <v>3998.4079357798159</v>
      </c>
      <c r="E15" s="11">
        <f>E14*100/10.8/1000000</f>
        <v>4757.8914074074064</v>
      </c>
      <c r="F15" s="11">
        <f>F14*100/10.9/1000000</f>
        <v>5586.055467889908</v>
      </c>
      <c r="G15" s="11">
        <f>G14*100/10.9/1000000</f>
        <v>5837.4279639449533</v>
      </c>
      <c r="H15" s="11">
        <f>H14*100/10.9/1000000</f>
        <v>6100.1122223224756</v>
      </c>
      <c r="I15" s="11">
        <f>I14*100/10.9/1000000</f>
        <v>6374.6172723269865</v>
      </c>
    </row>
    <row r="17" spans="2:12" x14ac:dyDescent="0.25">
      <c r="B17" s="1" t="s">
        <v>28</v>
      </c>
    </row>
    <row r="18" spans="2:12" x14ac:dyDescent="0.25">
      <c r="B18" s="1" t="s">
        <v>20</v>
      </c>
    </row>
    <row r="19" spans="2:12" x14ac:dyDescent="0.25">
      <c r="B19" s="1" t="s">
        <v>21</v>
      </c>
    </row>
    <row r="20" spans="2:12" x14ac:dyDescent="0.25">
      <c r="B20" s="1" t="s">
        <v>22</v>
      </c>
    </row>
    <row r="22" spans="2:12" x14ac:dyDescent="0.25">
      <c r="B22" s="24" t="s">
        <v>31</v>
      </c>
      <c r="C22" s="24"/>
      <c r="D22" s="24"/>
      <c r="E22" s="24"/>
      <c r="F22" s="24"/>
      <c r="G22" s="24"/>
      <c r="H22" s="24"/>
      <c r="I22" s="24"/>
    </row>
    <row r="23" spans="2:12" ht="94.5" customHeight="1" x14ac:dyDescent="0.25">
      <c r="B23" s="24"/>
      <c r="C23" s="24"/>
      <c r="D23" s="24"/>
      <c r="E23" s="24"/>
      <c r="F23" s="24"/>
      <c r="G23" s="24"/>
      <c r="H23" s="24"/>
      <c r="I23" s="24"/>
    </row>
    <row r="26" spans="2:12" ht="80.25" customHeight="1" x14ac:dyDescent="0.25">
      <c r="B26" s="23" t="s">
        <v>32</v>
      </c>
      <c r="C26" s="23"/>
      <c r="D26" s="23"/>
      <c r="E26" s="23"/>
      <c r="F26" s="23"/>
      <c r="G26" s="23"/>
      <c r="H26" s="23"/>
      <c r="I26" s="23"/>
      <c r="J26" s="24"/>
      <c r="K26" s="24"/>
      <c r="L26" s="24"/>
    </row>
    <row r="27" spans="2:12" ht="51" customHeight="1" x14ac:dyDescent="0.25">
      <c r="B27" s="13"/>
      <c r="C27" s="13"/>
      <c r="D27" s="13"/>
      <c r="E27" s="13"/>
      <c r="F27" s="13"/>
      <c r="G27" s="13"/>
    </row>
  </sheetData>
  <mergeCells count="13">
    <mergeCell ref="B26:I26"/>
    <mergeCell ref="J26:L26"/>
    <mergeCell ref="B22:I23"/>
    <mergeCell ref="I3:I4"/>
    <mergeCell ref="B2:B4"/>
    <mergeCell ref="C2:C4"/>
    <mergeCell ref="D2:D4"/>
    <mergeCell ref="E2:E4"/>
    <mergeCell ref="B1:I1"/>
    <mergeCell ref="G3:G4"/>
    <mergeCell ref="H3:H4"/>
    <mergeCell ref="G2:I2"/>
    <mergeCell ref="F2:F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Выборнов А.А.</dc:creator>
  <cp:lastModifiedBy>Елена Багаутдинова</cp:lastModifiedBy>
  <cp:lastPrinted>2019-01-17T11:55:14Z</cp:lastPrinted>
  <dcterms:created xsi:type="dcterms:W3CDTF">2016-06-29T12:32:21Z</dcterms:created>
  <dcterms:modified xsi:type="dcterms:W3CDTF">2019-01-17T12:52:39Z</dcterms:modified>
</cp:coreProperties>
</file>