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C7050C30-E576-48A5-8F49-75BAD9799CAE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E14" i="1"/>
  <c r="E15" i="1"/>
  <c r="J21" i="1"/>
  <c r="J22" i="1"/>
  <c r="J23" i="1"/>
  <c r="J24" i="1"/>
  <c r="J20" i="1"/>
  <c r="E23" i="1"/>
  <c r="H23" i="1"/>
  <c r="I23" i="1" s="1"/>
  <c r="H20" i="1"/>
  <c r="I20" i="1" l="1"/>
  <c r="H22" i="1"/>
  <c r="C24" i="1"/>
  <c r="F24" i="1"/>
  <c r="B24" i="1"/>
  <c r="G24" i="1" l="1"/>
  <c r="H21" i="1" l="1"/>
  <c r="I22" i="1" l="1"/>
  <c r="I21" i="1"/>
  <c r="H24" i="1"/>
  <c r="I24" i="1" s="1"/>
  <c r="D23" i="1" l="1"/>
  <c r="D21" i="1"/>
  <c r="D22" i="1"/>
  <c r="D20" i="1"/>
  <c r="D24" i="1" l="1"/>
  <c r="E22" i="1"/>
  <c r="E21" i="1"/>
  <c r="E20" i="1"/>
  <c r="E24" i="1" l="1"/>
</calcChain>
</file>

<file path=xl/sharedStrings.xml><?xml version="1.0" encoding="utf-8"?>
<sst xmlns="http://schemas.openxmlformats.org/spreadsheetml/2006/main" count="44" uniqueCount="40">
  <si>
    <t>Наименование</t>
  </si>
  <si>
    <t>Хозяйствующий субъект ООО "№2"</t>
  </si>
  <si>
    <t>Хозяйствующий субъект ООО "№3"</t>
  </si>
  <si>
    <t>Моделирование</t>
  </si>
  <si>
    <t>Хозяйствующий субъект ООО "№ N"</t>
  </si>
  <si>
    <t>ТОГДА:</t>
  </si>
  <si>
    <t xml:space="preserve">ДС - добавленная стоимость </t>
  </si>
  <si>
    <t>Принятые в модели сокращения :</t>
  </si>
  <si>
    <t>Исходные данные</t>
  </si>
  <si>
    <t>Хозяйствующий субъект ООО "№1"</t>
  </si>
  <si>
    <t>ВТП - Валовой территориальный продукт</t>
  </si>
  <si>
    <t>ВТП за истекший период, тыс.руб.</t>
  </si>
  <si>
    <t>истекший  период</t>
  </si>
  <si>
    <t>плановый период</t>
  </si>
  <si>
    <t>ПОКАЗАТЕЛИ:</t>
  </si>
  <si>
    <t>ВТП на плановый период, тыс.руб.</t>
  </si>
  <si>
    <t>ЗАДАЙТЕ (в вариате и/или) :</t>
  </si>
  <si>
    <t>Расчетная таблица для варианта 2</t>
  </si>
  <si>
    <t xml:space="preserve">Итого по муниципальному району </t>
  </si>
  <si>
    <t xml:space="preserve">Вариант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(в целом по муниципальному району)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</si>
  <si>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расчетной таблице по каждому или отдельному хозяйствующему субъекту</t>
  </si>
  <si>
    <t>Модель "Оценка влияния субъектов малого предпринимательства на валовой территориальный продукт"</t>
  </si>
  <si>
    <t xml:space="preserve">Вариант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(дифференцированные по хозяйствующим субъектам)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</si>
  <si>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Данные выделенные желтым цветом задаются по каждому либо по отдельному хозяйствующему субъекту муниципального района</t>
  </si>
  <si>
    <t>Примечание.</t>
  </si>
  <si>
    <t xml:space="preserve">СМП  - Субъекты малого предпримнимательства </t>
  </si>
  <si>
    <t>Выручка СМП, тыс.руб.</t>
  </si>
  <si>
    <t>Доля ДС в выручке СМП , %</t>
  </si>
  <si>
    <t>ДС СМП, тыс.руб.</t>
  </si>
  <si>
    <t>Доля ДС СМП в ВТП ,%</t>
  </si>
  <si>
    <t>Доля ДС в выручке СМП, %</t>
  </si>
  <si>
    <t>Доля ДС  в выручке СМП в целом по муниципальному району за истекший период, %</t>
  </si>
  <si>
    <t>Влияние СМП на прирост ВТП ,%</t>
  </si>
  <si>
    <t>Пример: Для  Хозяйствующего субъекта ООО "№3" задан показатель "Доля ДС в выручке СМП" на плановый период в размере 45%</t>
  </si>
  <si>
    <t>Выручка СМП в целом по муниципальному району за истекший год, тыс.руб.</t>
  </si>
  <si>
    <t>Доля ДС СМП в ВТП в истекшем периоде, %</t>
  </si>
  <si>
    <t>Выручка СМП план, тыс.руб.</t>
  </si>
  <si>
    <t>Доля ДС  в выручке  СМП план, %</t>
  </si>
  <si>
    <t xml:space="preserve">Доля ДС СМП в ВТП по муниципальному району план (ДС СМП план/ВТП план) ,% </t>
  </si>
  <si>
    <t>Влияние СМП на прирост ВТП по муниципальному району план (прирост ДС СМП  / прирост ВТП),%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</si>
</sst>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555555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6" fillId="0" borderId="0" xfId="0" applyFont="1"/>
    <xf numFmtId="164" fontId="5" fillId="2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2" fontId="8" fillId="0" borderId="0" xfId="0" applyNumberFormat="1" applyFont="1"/>
    <xf numFmtId="164" fontId="4" fillId="6" borderId="1" xfId="1" applyNumberFormat="1" applyFont="1" applyFill="1" applyBorder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0" xfId="1" applyFont="1"/>
    <xf numFmtId="164" fontId="11" fillId="5" borderId="1" xfId="1" applyNumberFormat="1" applyFont="1" applyFill="1" applyBorder="1" applyAlignment="1">
      <alignment horizontal="center" vertical="center" wrapText="1"/>
    </xf>
    <xf numFmtId="164" fontId="13" fillId="5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0" applyFont="1"/>
    <xf numFmtId="164" fontId="10" fillId="5" borderId="1" xfId="1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10" fillId="7" borderId="3" xfId="0" applyNumberFormat="1" applyFont="1" applyFill="1" applyBorder="1" applyAlignment="1">
      <alignment horizontal="center" vertical="center"/>
    </xf>
    <xf numFmtId="164" fontId="15" fillId="7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13" fillId="5" borderId="1" xfId="1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3" fontId="4" fillId="0" borderId="0" xfId="1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164" fontId="4" fillId="0" borderId="0" xfId="1" applyNumberFormat="1" applyFont="1"/>
    <xf numFmtId="164" fontId="6" fillId="0" borderId="0" xfId="0" applyNumberFormat="1" applyFont="1"/>
  </cellXfs>
  <cellStyles count="2">
    <cellStyle name="Обычный" xfId="0" builtinId="0"/>
    <cellStyle name="Обычный_Консолидир. бюджет-20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13" workbookViewId="0">
      <selection activeCell="G13" sqref="G13"/>
    </sheetView>
  </sheetViews>
  <sheetFormatPr defaultRowHeight="15" x14ac:dyDescent="0.25"/>
  <cols>
    <col min="1" max="1" width="37.5703125" style="1" customWidth="1"/>
    <col min="2" max="2" width="19.42578125" style="1" customWidth="1"/>
    <col min="3" max="3" width="18.28515625" style="1" customWidth="1"/>
    <col min="4" max="4" width="26" style="1" customWidth="1"/>
    <col min="5" max="5" width="28.140625" style="1" customWidth="1"/>
    <col min="6" max="6" width="13.85546875" style="1" customWidth="1"/>
    <col min="7" max="7" width="20.42578125" style="1" customWidth="1"/>
    <col min="8" max="8" width="18.7109375" style="1" customWidth="1"/>
    <col min="9" max="9" width="12" style="1" customWidth="1"/>
    <col min="10" max="10" width="16" style="1" customWidth="1"/>
    <col min="11" max="11" width="9.140625" style="1"/>
    <col min="12" max="12" width="11.5703125" style="1" bestFit="1" customWidth="1"/>
    <col min="13" max="16384" width="9.140625" style="1"/>
  </cols>
  <sheetData>
    <row r="1" spans="1:12" ht="20.25" x14ac:dyDescent="0.3">
      <c r="A1" s="49" t="s">
        <v>21</v>
      </c>
      <c r="B1" s="49"/>
      <c r="C1" s="49"/>
      <c r="D1" s="49"/>
      <c r="E1" s="49"/>
      <c r="F1" s="49"/>
      <c r="G1" s="49"/>
      <c r="H1" s="49"/>
      <c r="I1" s="49"/>
    </row>
    <row r="2" spans="1:12" ht="11.25" customHeight="1" x14ac:dyDescent="0.25"/>
    <row r="3" spans="1:12" s="3" customFormat="1" ht="15" customHeight="1" x14ac:dyDescent="0.25">
      <c r="A3" s="48" t="s">
        <v>8</v>
      </c>
      <c r="B3" s="48"/>
      <c r="C3" s="48"/>
      <c r="D3" s="48"/>
      <c r="E3" s="2"/>
    </row>
    <row r="4" spans="1:12" s="3" customFormat="1" ht="30.75" customHeight="1" x14ac:dyDescent="0.25">
      <c r="A4" s="53" t="s">
        <v>34</v>
      </c>
      <c r="B4" s="53"/>
      <c r="C4" s="53"/>
      <c r="D4" s="4">
        <v>35856510</v>
      </c>
      <c r="E4" s="5"/>
    </row>
    <row r="5" spans="1:12" s="3" customFormat="1" ht="33" customHeight="1" x14ac:dyDescent="0.25">
      <c r="A5" s="53" t="s">
        <v>31</v>
      </c>
      <c r="B5" s="53"/>
      <c r="C5" s="53"/>
      <c r="D5" s="4">
        <v>40.700000000000003</v>
      </c>
      <c r="E5" s="5"/>
    </row>
    <row r="6" spans="1:12" s="3" customFormat="1" ht="15.75" x14ac:dyDescent="0.25">
      <c r="A6" s="52" t="s">
        <v>35</v>
      </c>
      <c r="B6" s="52"/>
      <c r="C6" s="52"/>
      <c r="D6" s="6">
        <v>23.1</v>
      </c>
      <c r="E6" s="7"/>
      <c r="F6" s="59"/>
    </row>
    <row r="7" spans="1:12" s="3" customFormat="1" ht="15.75" x14ac:dyDescent="0.25">
      <c r="A7" s="52" t="s">
        <v>11</v>
      </c>
      <c r="B7" s="52"/>
      <c r="C7" s="52"/>
      <c r="D7" s="6">
        <v>63223500</v>
      </c>
      <c r="E7" s="5"/>
    </row>
    <row r="8" spans="1:12" s="3" customFormat="1" ht="15.75" x14ac:dyDescent="0.25">
      <c r="A8" s="52" t="s">
        <v>15</v>
      </c>
      <c r="B8" s="52"/>
      <c r="C8" s="52"/>
      <c r="D8" s="6">
        <v>68700000</v>
      </c>
      <c r="E8" s="5"/>
      <c r="G8" s="6"/>
    </row>
    <row r="9" spans="1:12" s="3" customFormat="1" ht="15.75" x14ac:dyDescent="0.25">
      <c r="A9" s="25"/>
      <c r="B9" s="25"/>
      <c r="C9" s="25"/>
      <c r="D9" s="5"/>
      <c r="E9" s="5"/>
    </row>
    <row r="10" spans="1:12" s="3" customFormat="1" ht="15.75" x14ac:dyDescent="0.25">
      <c r="A10" s="45" t="s">
        <v>3</v>
      </c>
      <c r="B10" s="45"/>
      <c r="C10" s="45"/>
      <c r="D10" s="45"/>
      <c r="E10" s="45"/>
    </row>
    <row r="11" spans="1:12" s="3" customFormat="1" ht="57.75" customHeight="1" x14ac:dyDescent="0.25">
      <c r="A11" s="47" t="s">
        <v>16</v>
      </c>
      <c r="B11" s="46" t="s">
        <v>14</v>
      </c>
      <c r="C11" s="46"/>
      <c r="D11" s="37" t="s">
        <v>19</v>
      </c>
      <c r="E11" s="24" t="s">
        <v>22</v>
      </c>
    </row>
    <row r="12" spans="1:12" s="3" customFormat="1" ht="47.25" customHeight="1" x14ac:dyDescent="0.25">
      <c r="A12" s="47"/>
      <c r="B12" s="54" t="s">
        <v>36</v>
      </c>
      <c r="C12" s="54"/>
      <c r="D12" s="15">
        <v>38961510</v>
      </c>
      <c r="E12" s="23" t="s">
        <v>20</v>
      </c>
      <c r="F12" s="18"/>
      <c r="G12" s="59"/>
      <c r="H12" s="39"/>
    </row>
    <row r="13" spans="1:12" s="3" customFormat="1" ht="54" customHeight="1" x14ac:dyDescent="0.25">
      <c r="A13" s="47"/>
      <c r="B13" s="54" t="s">
        <v>37</v>
      </c>
      <c r="C13" s="54"/>
      <c r="D13" s="15">
        <v>45</v>
      </c>
      <c r="E13" s="23" t="s">
        <v>20</v>
      </c>
      <c r="G13" s="58"/>
      <c r="H13" s="39"/>
      <c r="I13" s="22"/>
      <c r="J13" s="22"/>
    </row>
    <row r="14" spans="1:12" s="3" customFormat="1" ht="51" customHeight="1" x14ac:dyDescent="0.25">
      <c r="A14" s="55" t="s">
        <v>5</v>
      </c>
      <c r="B14" s="57" t="s">
        <v>38</v>
      </c>
      <c r="C14" s="57"/>
      <c r="D14" s="14">
        <f>(D13*D12/100)/$D$8*100</f>
        <v>25.520639737991267</v>
      </c>
      <c r="E14" s="14">
        <f>I24</f>
        <v>23.794362620087337</v>
      </c>
      <c r="G14" s="33"/>
      <c r="H14" s="33"/>
      <c r="I14" s="33"/>
      <c r="J14" s="33"/>
      <c r="K14" s="33"/>
      <c r="L14" s="33"/>
    </row>
    <row r="15" spans="1:12" s="3" customFormat="1" ht="63.75" customHeight="1" x14ac:dyDescent="0.25">
      <c r="A15" s="55"/>
      <c r="B15" s="57" t="s">
        <v>39</v>
      </c>
      <c r="C15" s="57"/>
      <c r="D15" s="14">
        <f>(D13*D12-D5*D4)/(D8-D7)</f>
        <v>53.667121884415231</v>
      </c>
      <c r="E15" s="14">
        <f>J24</f>
        <v>32.253172646763446</v>
      </c>
      <c r="G15" s="33"/>
      <c r="H15" s="33"/>
      <c r="I15" s="33"/>
      <c r="J15" s="33"/>
      <c r="K15" s="33"/>
      <c r="L15" s="33"/>
    </row>
    <row r="16" spans="1:12" s="3" customFormat="1" ht="28.5" customHeight="1" x14ac:dyDescent="0.25">
      <c r="A16" s="26"/>
      <c r="B16" s="27"/>
      <c r="C16" s="27"/>
      <c r="D16" s="19"/>
      <c r="E16" s="19"/>
    </row>
    <row r="17" spans="1:10" s="3" customFormat="1" ht="18" customHeight="1" x14ac:dyDescent="0.25">
      <c r="A17" s="42" t="s">
        <v>17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3" customFormat="1" ht="15.75" x14ac:dyDescent="0.25">
      <c r="A18" s="50" t="s">
        <v>0</v>
      </c>
      <c r="B18" s="56" t="s">
        <v>12</v>
      </c>
      <c r="C18" s="56"/>
      <c r="D18" s="56"/>
      <c r="E18" s="56"/>
      <c r="F18" s="42" t="s">
        <v>13</v>
      </c>
      <c r="G18" s="43"/>
      <c r="H18" s="43"/>
      <c r="I18" s="43"/>
      <c r="J18" s="44"/>
    </row>
    <row r="19" spans="1:10" s="3" customFormat="1" ht="56.25" customHeight="1" x14ac:dyDescent="0.25">
      <c r="A19" s="51"/>
      <c r="B19" s="36" t="s">
        <v>26</v>
      </c>
      <c r="C19" s="36" t="s">
        <v>27</v>
      </c>
      <c r="D19" s="36" t="s">
        <v>28</v>
      </c>
      <c r="E19" s="36" t="s">
        <v>29</v>
      </c>
      <c r="F19" s="8" t="s">
        <v>26</v>
      </c>
      <c r="G19" s="8" t="s">
        <v>30</v>
      </c>
      <c r="H19" s="8" t="s">
        <v>28</v>
      </c>
      <c r="I19" s="8" t="s">
        <v>29</v>
      </c>
      <c r="J19" s="38" t="s">
        <v>32</v>
      </c>
    </row>
    <row r="20" spans="1:10" s="3" customFormat="1" ht="15.75" x14ac:dyDescent="0.25">
      <c r="A20" s="10" t="s">
        <v>9</v>
      </c>
      <c r="B20" s="12">
        <v>7500000</v>
      </c>
      <c r="C20" s="12">
        <v>41.5</v>
      </c>
      <c r="D20" s="11">
        <f>B20*C20/100</f>
        <v>3112500</v>
      </c>
      <c r="E20" s="9">
        <f>D20/$D$7*100</f>
        <v>4.9230112220930513</v>
      </c>
      <c r="F20" s="12">
        <v>8500000</v>
      </c>
      <c r="G20" s="12">
        <v>41.5</v>
      </c>
      <c r="H20" s="13">
        <f>F20*G20/100</f>
        <v>3527500</v>
      </c>
      <c r="I20" s="17">
        <f>H20/$D$8*100</f>
        <v>5.1346433770014555</v>
      </c>
      <c r="J20" s="17">
        <f>(H20-D20)/($D$8-$D$7)*100</f>
        <v>7.5778325572902396</v>
      </c>
    </row>
    <row r="21" spans="1:10" s="3" customFormat="1" ht="15.75" x14ac:dyDescent="0.25">
      <c r="A21" s="10" t="s">
        <v>1</v>
      </c>
      <c r="B21" s="12">
        <v>8500000</v>
      </c>
      <c r="C21" s="12">
        <v>39.9</v>
      </c>
      <c r="D21" s="11">
        <f>B21*C21/100</f>
        <v>3391500</v>
      </c>
      <c r="E21" s="9">
        <f>D21/$D$7*100</f>
        <v>5.3643028304348856</v>
      </c>
      <c r="F21" s="12">
        <v>9555000</v>
      </c>
      <c r="G21" s="12">
        <v>39.9</v>
      </c>
      <c r="H21" s="13">
        <f>F21*G21/100</f>
        <v>3812445</v>
      </c>
      <c r="I21" s="17">
        <f>H21/$D$8*100</f>
        <v>5.5494104803493451</v>
      </c>
      <c r="J21" s="17">
        <f t="shared" ref="J21:J24" si="0">(H21-D21)/($D$8-$D$7)*100</f>
        <v>7.6863872911531086</v>
      </c>
    </row>
    <row r="22" spans="1:10" s="3" customFormat="1" ht="15.75" x14ac:dyDescent="0.25">
      <c r="A22" s="10" t="s">
        <v>2</v>
      </c>
      <c r="B22" s="12">
        <v>9500000</v>
      </c>
      <c r="C22" s="12">
        <v>40.1</v>
      </c>
      <c r="D22" s="11">
        <f>B22*C22/100</f>
        <v>3809500</v>
      </c>
      <c r="E22" s="9">
        <f>D22/$D$7*100</f>
        <v>6.0254493977713981</v>
      </c>
      <c r="F22" s="12">
        <v>10350000</v>
      </c>
      <c r="G22" s="20">
        <v>45</v>
      </c>
      <c r="H22" s="13">
        <f>F22*G22/100</f>
        <v>4657500</v>
      </c>
      <c r="I22" s="17">
        <f>H22/$D$8*100</f>
        <v>6.7794759825327509</v>
      </c>
      <c r="J22" s="17">
        <f t="shared" si="0"/>
        <v>15.484342189354514</v>
      </c>
    </row>
    <row r="23" spans="1:10" s="3" customFormat="1" ht="15.75" x14ac:dyDescent="0.25">
      <c r="A23" s="10" t="s">
        <v>4</v>
      </c>
      <c r="B23" s="12">
        <v>10356510</v>
      </c>
      <c r="C23" s="12">
        <v>41.2</v>
      </c>
      <c r="D23" s="11">
        <f>B23*C23/100</f>
        <v>4266882.12</v>
      </c>
      <c r="E23" s="9">
        <f>D23/$D$7*100</f>
        <v>6.7488862843721087</v>
      </c>
      <c r="F23" s="12">
        <v>10556510</v>
      </c>
      <c r="G23" s="12">
        <v>41.2</v>
      </c>
      <c r="H23" s="13">
        <f>F23*G23/100</f>
        <v>4349282.120000001</v>
      </c>
      <c r="I23" s="17">
        <f>H23/$D$8*100</f>
        <v>6.330832780203786</v>
      </c>
      <c r="J23" s="17">
        <f t="shared" si="0"/>
        <v>1.5046106089655973</v>
      </c>
    </row>
    <row r="24" spans="1:10" s="28" customFormat="1" ht="15.75" x14ac:dyDescent="0.25">
      <c r="A24" s="32" t="s">
        <v>18</v>
      </c>
      <c r="B24" s="34">
        <f>SUM(B20:B23)</f>
        <v>35856510</v>
      </c>
      <c r="C24" s="35">
        <f>AVERAGE(C20:C23)</f>
        <v>40.674999999999997</v>
      </c>
      <c r="D24" s="34">
        <f>SUM(D20:D23)</f>
        <v>14580382.120000001</v>
      </c>
      <c r="E24" s="35">
        <f>SUM(E20:E23)</f>
        <v>23.061649734671445</v>
      </c>
      <c r="F24" s="29">
        <f>SUM(F20:F23)</f>
        <v>38961510</v>
      </c>
      <c r="G24" s="31">
        <f>AVERAGE(G20:G23)</f>
        <v>41.900000000000006</v>
      </c>
      <c r="H24" s="30">
        <f>SUM(H20:H23)</f>
        <v>16346727.120000001</v>
      </c>
      <c r="I24" s="31">
        <f>H24/$D$8*100</f>
        <v>23.794362620087337</v>
      </c>
      <c r="J24" s="31">
        <f t="shared" si="0"/>
        <v>32.253172646763446</v>
      </c>
    </row>
    <row r="25" spans="1:10" ht="27" customHeight="1" x14ac:dyDescent="0.25"/>
    <row r="26" spans="1:10" ht="20.25" customHeight="1" x14ac:dyDescent="0.25">
      <c r="A26" s="1" t="s">
        <v>24</v>
      </c>
    </row>
    <row r="27" spans="1:10" ht="19.5" customHeight="1" x14ac:dyDescent="0.25">
      <c r="A27" s="1" t="s">
        <v>23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9.5" customHeight="1" x14ac:dyDescent="0.25">
      <c r="A28" s="41" t="s">
        <v>33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25">
      <c r="H29" s="16"/>
    </row>
    <row r="30" spans="1:10" x14ac:dyDescent="0.25">
      <c r="A30" s="1" t="s">
        <v>7</v>
      </c>
    </row>
    <row r="31" spans="1:10" ht="15" customHeight="1" x14ac:dyDescent="0.25">
      <c r="A31" s="1" t="s">
        <v>25</v>
      </c>
    </row>
    <row r="32" spans="1:10" ht="15" customHeight="1" x14ac:dyDescent="0.25">
      <c r="A32" s="1" t="s">
        <v>10</v>
      </c>
      <c r="F32" s="40"/>
    </row>
    <row r="33" spans="1:8" x14ac:dyDescent="0.25">
      <c r="A33" s="1" t="s">
        <v>6</v>
      </c>
      <c r="F33" s="40"/>
      <c r="H33" s="40"/>
    </row>
  </sheetData>
  <mergeCells count="20">
    <mergeCell ref="A3:D3"/>
    <mergeCell ref="A1:I1"/>
    <mergeCell ref="A18:A19"/>
    <mergeCell ref="A6:C6"/>
    <mergeCell ref="A5:C5"/>
    <mergeCell ref="A7:C7"/>
    <mergeCell ref="A8:C8"/>
    <mergeCell ref="B13:C13"/>
    <mergeCell ref="A14:A15"/>
    <mergeCell ref="B18:E18"/>
    <mergeCell ref="B12:C12"/>
    <mergeCell ref="B14:C14"/>
    <mergeCell ref="B15:C15"/>
    <mergeCell ref="A4:C4"/>
    <mergeCell ref="A28:J28"/>
    <mergeCell ref="F18:J18"/>
    <mergeCell ref="A10:E10"/>
    <mergeCell ref="A17:J17"/>
    <mergeCell ref="B11:C11"/>
    <mergeCell ref="A11:A1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Ахметзянова Земфира Мубаракшовна</dc:creator>
  <cp:lastModifiedBy>Ахметзянова Земфира Мубаракшовна</cp:lastModifiedBy>
  <cp:lastPrinted>2019-03-07T13:14:26Z</cp:lastPrinted>
  <dcterms:created xsi:type="dcterms:W3CDTF">2019-03-04T09:14:20Z</dcterms:created>
  <dcterms:modified xsi:type="dcterms:W3CDTF">2019-03-11T13:08:22Z</dcterms:modified>
</cp:coreProperties>
</file>