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Лист1" sheetId="1" state="visible" r:id="rId1"/>
    <sheet name="Лист1 (2)" sheetId="2" state="visible" r:id="rId2"/>
    <sheet name="Лист2" sheetId="3" state="visible" r:id="rId3"/>
  </sheets>
  <definedNames>
    <definedName name="_xlnm._FilterDatabase" localSheetId="2" hidden="1">'Лист2'!$B$15:$M$40</definedName>
    <definedName name="_xlnm._FilterDatabase" localSheetId="2" hidden="1">'Лист2'!$B$15:$M$40</definedName>
  </definedNames>
  <calcPr refMode="A1" iterate="0" iterateCount="100" iterateDelta="0.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<sst xmlns="http://schemas.openxmlformats.org/spreadsheetml/2006/main" count="82" uniqueCount="82">
  <si>
    <t>Год-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</si>
  <si>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</si>
  <si>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</si>
  <si>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</si>
  <si>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</si>
  <si>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</si>
  <si>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</si>
  <si>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</si>
  <si>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</si>
  <si>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Налог на доходы физических лиц, млн. руб.</t>
  </si>
  <si>
    <t xml:space="preserve">Темп роста </t>
  </si>
  <si>
    <t xml:space="preserve">Налог на прибыль организаций, млн. руб. </t>
  </si>
  <si>
    <t xml:space="preserve">Численность рабочей силы: занятые в экономике. тыс. чел.</t>
  </si>
  <si>
    <t xml:space="preserve">Среднемесячная заработная плата*
По видам экономической деятельности в Республике Татарстан (*Включая субъекты малого предпринимательства), рублей</t>
  </si>
  <si>
    <t xml:space="preserve">Среднемесячная заработная плата*
По видам экономической деятельности в Российской Федерации (*Включая субъекты малого предпринимательства), рублей</t>
  </si>
  <si>
    <t xml:space="preserve">Величина прожиточного минимума в РТ, рублей</t>
  </si>
  <si>
    <t>-</t>
  </si>
  <si>
    <t xml:space="preserve">Величина прожиточного минимума в РФ, рублей</t>
  </si>
  <si>
    <t xml:space="preserve">Минимальный потребительский бюджет в РТ, рублей</t>
  </si>
  <si>
    <t xml:space="preserve">Минимальный потребительский бюджет в РФ* (*Федерации независимых профсоюзов России (ФНПР)</t>
  </si>
  <si>
    <t xml:space="preserve">Динамика реальной заработной платы в РТ</t>
  </si>
  <si>
    <t xml:space="preserve">Динамика реальной заработной платы в РФ</t>
  </si>
  <si>
    <t xml:space="preserve">Среднемесячная заработная плата*
По видам экономической деятельности в Республике Татарстан (*Включая субъекты малого предпринимательства)</t>
  </si>
  <si>
    <t xml:space="preserve">Среднемесячная заработная плата*
По видам экономической деятельности в Российской Федерации (*Включая субъекты малого предпринимательства)</t>
  </si>
  <si>
    <t xml:space="preserve">Величина прожиточного минимума в РТ</t>
  </si>
  <si>
    <t xml:space="preserve">Величина прожиточного минимума в РФ</t>
  </si>
  <si>
    <t xml:space="preserve">Минимальный потребительский бюджет в РТ</t>
  </si>
  <si>
    <t xml:space="preserve">СРЕДНЕМЕСЯЧНАЯ НОМИНАЛЬНАЯ НАЧИСЛЕННАЯ ЗАРАБОТНАЯ ПЛАТА РАБОТНИКОВ ПО ПОЛНОМУ КРУГУ</t>
  </si>
  <si>
    <t xml:space="preserve">Республика Татарстан</t>
  </si>
  <si>
    <t xml:space="preserve">ОРГАНИЗАЦИЙ ПО ВИДАМ ЭКОНОМИЧЕСКОЙ ДЕЯТЕЛЬНОСТИ (в соответствии с ОКВЭД2) В РОССИЙСКОЙ ФЕДЕРАЦИИ с 2017 года  рублей </t>
  </si>
  <si>
    <t xml:space="preserve">  Сельское, лесное хозяйство, охота, рыболовство и рыбоводство</t>
  </si>
  <si>
    <t xml:space="preserve">  Добыча полезных ископаемых</t>
  </si>
  <si>
    <t xml:space="preserve">  Обрабатывающие производства</t>
  </si>
  <si>
    <t>46510</t>
  </si>
  <si>
    <t xml:space="preserve">Обеспечение электрической энергией, газом и паром; кондиционирование воздуха</t>
  </si>
  <si>
    <t xml:space="preserve"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</si>
  <si>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</si>
  <si>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 xml:space="preserve">Торговля оптовая и розничная; ремонт автотранспортных средств и мотоциклов</t>
  </si>
  <si>
    <t xml:space="preserve">Транспортировка и хранение</t>
  </si>
  <si>
    <t xml:space="preserve">Деятельность гостиниц и предприятий общественного питания</t>
  </si>
  <si>
    <t>27411</t>
  </si>
  <si>
    <t xml:space="preserve">Деятельность в области информации и связи</t>
  </si>
  <si>
    <t xml:space="preserve">Деятельность финансовая и страховая</t>
  </si>
  <si>
    <t xml:space="preserve">Деятельность по операциям с недвижимым имуществом</t>
  </si>
  <si>
    <t xml:space="preserve">Деятельность профессиональная,научная и техническая</t>
  </si>
  <si>
    <t xml:space="preserve">Деятельность административная и сопутствующие дополнительные услуги</t>
  </si>
  <si>
    <t xml:space="preserve">Государственное управление и обеспечение военной безопасности; социальное обеспечение</t>
  </si>
  <si>
    <t>Образование</t>
  </si>
  <si>
    <t xml:space="preserve">Деятельность в области здравоохранения и социальных услуг</t>
  </si>
  <si>
    <t xml:space="preserve">Деятельность в области культуры, спорта, организации досуга и развлечений</t>
  </si>
  <si>
    <t xml:space="preserve">Стоимость фиксированного набора потребительских товаров и услуг (рубль)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</si>
  <si>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</si>
  <si>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</si>
  <si>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</si>
  <si>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</si>
  <si>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</si>
  <si>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</si>
  <si>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</si>
  <si>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</si>
  <si>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</si>
  <si>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</si>
  <si>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</si>
  <si>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</si>
  <si>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</si>
  <si>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</si>
  <si>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</si>
  <si>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2025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</si>
  <si>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</si>
  <si>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</si>
  <si>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</si>
  <si>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</si>
  <si>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</si>
  <si>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</si>
  <si>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</si>
  <si>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</si>
  <si>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</si>
  <si>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</si>
  <si>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</si>
  <si>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</si>
  <si>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      Республика Татарстан (Татарстан)</t>
  </si>
  <si>
    <t xml:space="preserve">Стоимость условного (минимального) набора продуктов питания (рубль)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</si>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</sst>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0.####"/>
    <numFmt numFmtId="167" formatCode="#0"/>
  </numFmts>
  <fonts count="13">
    <font>
      <sz val="12.000000"/>
      <color theme="1"/>
      <name val="PT Astra Sans"/>
    </font>
    <font>
      <sz val="10.000000"/>
      <name val="Arial"/>
    </font>
    <font>
      <b/>
      <sz val="12.000000"/>
      <color rgb="FF05386B"/>
      <name val="Arial"/>
    </font>
    <font>
      <b/>
      <sz val="13.000000"/>
      <color theme="1"/>
      <name val="PT Astra Sans"/>
    </font>
    <font>
      <b/>
      <sz val="12.000000"/>
      <color theme="1"/>
      <name val="PT Astra Sans"/>
    </font>
    <font>
      <b/>
      <sz val="11.000000"/>
      <color rgb="FF00B050"/>
      <name val="PT Astra Sans"/>
    </font>
    <font>
      <b/>
      <sz val="11.000000"/>
      <color indexed="2"/>
      <name val="PT Astra Sans"/>
    </font>
    <font>
      <b/>
      <sz val="11.000000"/>
      <color theme="1"/>
      <name val="PT Astra Sans"/>
    </font>
    <font>
      <b/>
      <sz val="10.000000"/>
      <name val="Times New Roman"/>
    </font>
    <font>
      <b/>
      <sz val="16.000000"/>
      <color theme="1"/>
      <name val="PT Astra Sans"/>
    </font>
    <font>
      <sz val="11.000000"/>
      <color theme="1"/>
      <name val="PT Astra Sans"/>
    </font>
    <font>
      <b/>
      <sz val="10.000000"/>
      <name val="Arial"/>
    </font>
    <font>
      <sz val="10.000000"/>
      <color rgb="FF05386B"/>
      <name val="Arial"/>
    </font>
  </fonts>
  <fills count="8">
    <fill>
      <patternFill patternType="none"/>
    </fill>
    <fill>
      <patternFill patternType="gray125"/>
    </fill>
    <fill>
      <patternFill patternType="solid">
        <fgColor rgb="FFEFEFEB"/>
        <bgColor rgb="FFF6F9D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56565"/>
        <bgColor rgb="FFF56565"/>
      </patternFill>
    </fill>
    <fill>
      <patternFill patternType="solid">
        <fgColor rgb="FFDBF2D7"/>
        <bgColor rgb="FFDBF2D7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 style="none"/>
    </border>
  </borders>
  <cellStyleXfs count="6">
    <xf fontId="0" fillId="0" borderId="0" numFmtId="0" applyNumberFormat="1" applyFont="1" applyFill="1" applyBorder="1" applyProtection="1">
      <alignment vertical="top" wrapText="1"/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9">
    <xf fontId="0" fillId="0" borderId="0" numFmtId="0" xfId="0" applyAlignment="1" applyProtection="0">
      <alignment vertical="top" wrapText="1"/>
      <protection hidden="0" locked="1"/>
    </xf>
    <xf fontId="0" fillId="0" borderId="0" numFmtId="0" xfId="0" applyAlignment="1" applyProtection="1">
      <alignment vertical="top" wrapText="1"/>
      <protection hidden="0" locked="1"/>
    </xf>
    <xf fontId="0" fillId="0" borderId="0" numFmtId="4" xfId="0" applyNumberFormat="1" applyAlignment="1" applyProtection="1">
      <alignment vertical="top" wrapText="1"/>
      <protection hidden="0" locked="1"/>
    </xf>
    <xf fontId="0" fillId="0" borderId="0" numFmtId="0" xfId="0" applyAlignment="1" applyProtection="0">
      <alignment vertical="top" wrapText="1"/>
      <protection hidden="0" locked="1"/>
    </xf>
    <xf fontId="0" fillId="0" borderId="0" numFmtId="0" xfId="0" applyAlignment="1" applyProtection="1">
      <alignment horizontal="right" vertical="top" wrapText="1"/>
      <protection hidden="0" locked="1"/>
    </xf>
    <xf fontId="2" fillId="2" borderId="1" numFmtId="0" xfId="0" applyFont="1" applyFill="1" applyBorder="1" applyAlignment="1" applyProtection="1">
      <alignment horizontal="center" vertical="top" wrapText="1"/>
      <protection hidden="0" locked="1"/>
    </xf>
    <xf fontId="3" fillId="3" borderId="1" numFmtId="0" xfId="0" applyFont="1" applyFill="1" applyBorder="1" applyAlignment="1" applyProtection="1">
      <alignment vertical="top" wrapText="1"/>
      <protection hidden="0" locked="1"/>
    </xf>
    <xf fontId="0" fillId="3" borderId="1" numFmtId="0" xfId="0" applyFill="1" applyBorder="1" applyAlignment="1" applyProtection="1">
      <alignment vertical="top" wrapText="1"/>
      <protection hidden="0" locked="1"/>
    </xf>
    <xf fontId="4" fillId="3" borderId="2" numFmtId="4" xfId="0" applyNumberFormat="1" applyFont="1" applyFill="1" applyBorder="1" applyAlignment="1" applyProtection="0">
      <alignment vertical="center" wrapText="1"/>
      <protection hidden="0" locked="1"/>
    </xf>
    <xf fontId="0" fillId="0" borderId="1" numFmtId="0" xfId="0" applyBorder="1" applyAlignment="1" applyProtection="1">
      <alignment vertical="top" wrapText="1"/>
      <protection hidden="0" locked="1"/>
    </xf>
    <xf fontId="5" fillId="0" borderId="1" numFmtId="164" xfId="0" applyNumberFormat="1" applyFont="1" applyBorder="1" applyAlignment="1" applyProtection="0">
      <alignment vertical="top" wrapText="1"/>
      <protection hidden="0" locked="1"/>
    </xf>
    <xf fontId="4" fillId="3" borderId="1" numFmtId="4" xfId="0" applyNumberFormat="1" applyFont="1" applyFill="1" applyBorder="1" applyAlignment="1" applyProtection="0">
      <alignment vertical="center" wrapText="1"/>
      <protection hidden="0" locked="1"/>
    </xf>
    <xf fontId="6" fillId="0" borderId="1" numFmtId="164" xfId="0" applyNumberFormat="1" applyFont="1" applyBorder="1" applyAlignment="1" applyProtection="0">
      <alignment vertical="top" wrapText="1"/>
      <protection hidden="0" locked="1"/>
    </xf>
    <xf fontId="0" fillId="3" borderId="0" numFmtId="0" xfId="0" applyFill="1" applyAlignment="1" applyProtection="1">
      <alignment vertical="top" wrapText="1"/>
      <protection hidden="0" locked="1"/>
    </xf>
    <xf fontId="4" fillId="3" borderId="1" numFmtId="0" xfId="0" applyFont="1" applyFill="1" applyBorder="1" applyAlignment="1" applyProtection="0">
      <alignment vertical="center" wrapText="1"/>
      <protection hidden="0" locked="1"/>
    </xf>
    <xf fontId="0" fillId="0" borderId="3" numFmtId="0" xfId="0" applyBorder="1" applyAlignment="1" applyProtection="1">
      <alignment vertical="top" wrapText="1"/>
      <protection hidden="0" locked="1"/>
    </xf>
    <xf fontId="0" fillId="0" borderId="4" numFmtId="0" xfId="0" applyBorder="1" applyAlignment="1" applyProtection="1">
      <alignment vertical="top" wrapText="1"/>
      <protection hidden="0" locked="1"/>
    </xf>
    <xf fontId="4" fillId="3" borderId="2" numFmtId="3" xfId="0" applyNumberFormat="1" applyFont="1" applyFill="1" applyBorder="1" applyAlignment="1" applyProtection="0">
      <alignment vertical="center" wrapText="1"/>
      <protection hidden="0" locked="1"/>
    </xf>
    <xf fontId="0" fillId="0" borderId="1" numFmtId="0" xfId="0" applyBorder="1" applyAlignment="1" applyProtection="0">
      <alignment horizontal="center" vertical="center" wrapText="1"/>
      <protection hidden="0" locked="1"/>
    </xf>
    <xf fontId="4" fillId="4" borderId="1" numFmtId="0" xfId="0" applyFont="1" applyFill="1" applyBorder="1" applyAlignment="1" applyProtection="1">
      <alignment vertical="top" wrapText="1"/>
      <protection hidden="0" locked="1"/>
    </xf>
    <xf fontId="4" fillId="5" borderId="2" numFmtId="3" xfId="0" applyNumberFormat="1" applyFont="1" applyFill="1" applyBorder="1" applyAlignment="1" applyProtection="0">
      <alignment vertical="center" wrapText="1"/>
      <protection hidden="0" locked="1"/>
    </xf>
    <xf fontId="4" fillId="0" borderId="1" numFmtId="0" xfId="0" applyFont="1" applyBorder="1" applyAlignment="1" applyProtection="1">
      <alignment vertical="top" wrapText="1"/>
      <protection hidden="0" locked="1"/>
    </xf>
    <xf fontId="5" fillId="0" borderId="2" numFmtId="164" xfId="0" applyNumberFormat="1" applyFont="1" applyBorder="1" applyAlignment="1" applyProtection="0">
      <alignment vertical="top" wrapText="1"/>
      <protection hidden="0" locked="1"/>
    </xf>
    <xf fontId="4" fillId="3" borderId="1" numFmtId="165" xfId="0" applyNumberFormat="1" applyFont="1" applyFill="1" applyBorder="1" applyAlignment="1" applyProtection="0">
      <alignment vertical="center" wrapText="1"/>
      <protection hidden="0" locked="1"/>
    </xf>
    <xf fontId="0" fillId="0" borderId="1" numFmtId="0" xfId="0" applyBorder="1" applyAlignment="1" applyProtection="0">
      <alignment vertical="center" wrapText="1"/>
      <protection hidden="0" locked="1"/>
    </xf>
    <xf fontId="7" fillId="0" borderId="0" numFmtId="0" xfId="0" applyFont="1" applyAlignment="1" applyProtection="0">
      <alignment horizontal="center" vertical="center" wrapText="1"/>
      <protection hidden="0" locked="1"/>
    </xf>
    <xf fontId="8" fillId="0" borderId="0" numFmtId="0" xfId="0" applyFont="1" applyAlignment="1" applyProtection="1">
      <alignment horizontal="center" wrapText="1"/>
    </xf>
    <xf fontId="9" fillId="0" borderId="1" numFmtId="0" xfId="0" applyFont="1" applyBorder="1" applyAlignment="1" applyProtection="0">
      <alignment horizontal="center" vertical="center" wrapText="1"/>
      <protection hidden="0" locked="1"/>
    </xf>
    <xf fontId="8" fillId="0" borderId="0" numFmtId="0" xfId="0" applyFont="1" applyAlignment="1" applyProtection="0">
      <alignment horizontal="center" wrapText="1"/>
    </xf>
    <xf fontId="2" fillId="2" borderId="1" numFmtId="0" xfId="0" applyFont="1" applyFill="1" applyBorder="1" applyAlignment="1" applyProtection="0">
      <alignment horizontal="center" vertical="top" wrapText="1"/>
      <protection hidden="0" locked="1"/>
    </xf>
    <xf fontId="4" fillId="6" borderId="1" numFmtId="0" xfId="0" applyFont="1" applyFill="1" applyBorder="1" applyAlignment="1" applyProtection="1">
      <alignment vertical="top" wrapText="1"/>
      <protection hidden="0" locked="1"/>
    </xf>
    <xf fontId="10" fillId="7" borderId="1" numFmtId="3" xfId="0" applyNumberFormat="1" applyFont="1" applyFill="1" applyBorder="1" applyAlignment="1" applyProtection="0">
      <alignment vertical="center" wrapText="1"/>
      <protection hidden="0" locked="1"/>
    </xf>
    <xf fontId="10" fillId="7" borderId="1" numFmtId="165" xfId="0" applyNumberFormat="1" applyFont="1" applyFill="1" applyBorder="1" applyAlignment="1" applyProtection="0">
      <alignment vertical="center" wrapText="1"/>
      <protection hidden="0" locked="1"/>
    </xf>
    <xf fontId="10" fillId="7" borderId="2" numFmtId="3" xfId="0" applyNumberFormat="1" applyFont="1" applyFill="1" applyBorder="1" applyAlignment="1" applyProtection="0">
      <alignment vertical="center" wrapText="1"/>
      <protection hidden="0" locked="1"/>
    </xf>
    <xf fontId="10" fillId="7" borderId="2" numFmtId="3" xfId="0" applyNumberFormat="1" applyFont="1" applyFill="1" applyBorder="1" applyAlignment="1" applyProtection="0">
      <alignment horizontal="right" vertical="center" wrapText="1"/>
      <protection hidden="0" locked="1"/>
    </xf>
    <xf fontId="11" fillId="0" borderId="0" numFmtId="0" xfId="0" applyFont="1" applyAlignment="1" applyProtection="1">
      <alignment vertical="top" wrapText="1"/>
      <protection hidden="0" locked="1"/>
    </xf>
    <xf fontId="12" fillId="2" borderId="5" numFmtId="0" xfId="0" applyFont="1" applyFill="1" applyBorder="1" applyAlignment="1" applyProtection="1">
      <alignment horizontal="left" vertical="top" wrapText="1"/>
      <protection hidden="0" locked="1"/>
    </xf>
    <xf fontId="0" fillId="0" borderId="0" numFmtId="166" xfId="0" applyNumberFormat="1" applyAlignment="1" applyProtection="1">
      <alignment horizontal="right" vertical="top"/>
      <protection hidden="0" locked="1"/>
    </xf>
    <xf fontId="0" fillId="0" borderId="5" numFmtId="167" xfId="0" applyNumberFormat="1" applyBorder="1" applyAlignment="1" applyProtection="1">
      <alignment horizontal="right" vertical="top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R17" activeCellId="0" sqref="R17"/>
    </sheetView>
  </sheetViews>
  <sheetFormatPr defaultColWidth="10.66796875" defaultRowHeight="15"/>
  <cols>
    <col customWidth="1" min="1" max="1" style="1" width="41.630000000000003"/>
    <col customWidth="0" hidden="1" min="2" max="3" style="1" width="10.67"/>
    <col bestFit="1" min="4" max="4" width="10.93359375"/>
    <col bestFit="1" min="10" max="10" width="12.34375"/>
    <col bestFit="1" min="11" max="11" width="14.21484375"/>
    <col customWidth="1" min="14" max="14" style="1" width="41.630000000000003"/>
  </cols>
  <sheetData>
    <row r="1" ht="1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3"/>
      <c r="N1" s="1"/>
    </row>
    <row r="2" ht="15">
      <c r="A2" s="4" t="s">
        <v>0</v>
      </c>
      <c r="B2" s="1"/>
      <c r="C2" s="1"/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3"/>
      <c r="N2" s="1"/>
    </row>
    <row r="3" ht="31.5">
      <c r="A3" s="6" t="s">
        <v>9</v>
      </c>
      <c r="B3" s="7"/>
      <c r="C3" s="7"/>
      <c r="D3" s="8">
        <f>69424372621.1/1000000</f>
        <v>69424.372621100003</v>
      </c>
      <c r="E3" s="8">
        <f>75509118903.73/1000000</f>
        <v>75509.118903729992</v>
      </c>
      <c r="F3" s="8">
        <f>81700214651.5/1000000</f>
        <v>81700.214651500006</v>
      </c>
      <c r="G3" s="8">
        <f>83982833229.86/1000000</f>
        <v>83982.83322986</v>
      </c>
      <c r="H3" s="8">
        <f>98234762262.32/1000000</f>
        <v>98234.76226232</v>
      </c>
      <c r="I3" s="8">
        <f>115270103590.47/1000000</f>
        <v>115270.10359047</v>
      </c>
      <c r="J3" s="8">
        <f>139889100988/1000000</f>
        <v>139889.10098799999</v>
      </c>
      <c r="K3" s="8">
        <f>191500000000/1000000</f>
        <v>191500</v>
      </c>
      <c r="N3"/>
    </row>
    <row r="4" ht="27.75" customHeight="1">
      <c r="A4" s="9" t="s">
        <v>10</v>
      </c>
      <c r="B4" s="9"/>
      <c r="C4" s="9"/>
      <c r="D4" s="10">
        <v>126.7</v>
      </c>
      <c r="E4" s="10">
        <f>E3/D3*100</f>
        <v>108.76456790735286</v>
      </c>
      <c r="F4" s="10">
        <f>F3/E3*100</f>
        <v>108.1991365250379</v>
      </c>
      <c r="G4" s="10">
        <f>G3/F3*100</f>
        <v>102.79389544825153</v>
      </c>
      <c r="H4" s="10">
        <f>H3/G3*100</f>
        <v>116.9700502880781</v>
      </c>
      <c r="I4" s="10">
        <f>I3/H3*100</f>
        <v>117.34145931219327</v>
      </c>
      <c r="J4" s="10">
        <f>J3/I3*100</f>
        <v>121.35766051273453</v>
      </c>
      <c r="K4" s="10">
        <f>K3/J3*100</f>
        <v>136.89415304515205</v>
      </c>
      <c r="N4"/>
    </row>
    <row r="5" ht="38.25" customHeight="1">
      <c r="A5" s="6" t="s">
        <v>11</v>
      </c>
      <c r="B5"/>
      <c r="C5"/>
      <c r="D5" s="11">
        <f>82182084704.94/1000000</f>
        <v>82182.084704940004</v>
      </c>
      <c r="E5" s="11">
        <f>103743819840.23/1000000</f>
        <v>103743.81984022999</v>
      </c>
      <c r="F5" s="11">
        <f>111149039622.15/1000000</f>
        <v>111149.03962215</v>
      </c>
      <c r="G5" s="11">
        <f>64626465389.47/1000000</f>
        <v>64626.465389470002</v>
      </c>
      <c r="H5" s="11">
        <f>119505139914.87/1000000</f>
        <v>119505.13991487</v>
      </c>
      <c r="I5" s="11">
        <f>166083999041/1000000</f>
        <v>166083.999041</v>
      </c>
      <c r="J5" s="11">
        <f>179633053412/1000000</f>
        <v>179633.05341200001</v>
      </c>
      <c r="K5" s="11">
        <f>169953768300/1000000</f>
        <v>169953.7683</v>
      </c>
      <c r="N5"/>
    </row>
    <row r="6" ht="24" customHeight="1">
      <c r="A6" s="1" t="s">
        <v>10</v>
      </c>
      <c r="B6" s="1"/>
      <c r="C6" s="1"/>
      <c r="D6" s="10">
        <v>103.09999999999999</v>
      </c>
      <c r="E6" s="10">
        <f>E5/D5*100</f>
        <v>126.23653952403802</v>
      </c>
      <c r="F6" s="10">
        <f>F5/E5*100</f>
        <v>107.13798642976937</v>
      </c>
      <c r="G6" s="12">
        <f>G5/F5*100</f>
        <v>58.143971022302118</v>
      </c>
      <c r="H6" s="10">
        <f>H5/G5*100</f>
        <v>184.91671979068457</v>
      </c>
      <c r="I6" s="10">
        <f>I5/H5*100</f>
        <v>138.97644834298396</v>
      </c>
      <c r="J6" s="10">
        <f>J5/I5*100</f>
        <v>108.15795287278411</v>
      </c>
      <c r="K6" s="12">
        <f>K5/J5*100</f>
        <v>94.611634702996469</v>
      </c>
      <c r="N6"/>
    </row>
    <row r="7" ht="31.5">
      <c r="A7" s="6" t="s">
        <v>12</v>
      </c>
      <c r="B7" s="13"/>
      <c r="C7" s="13"/>
      <c r="D7" s="14">
        <v>1968.2</v>
      </c>
      <c r="E7" s="14">
        <v>1969.5</v>
      </c>
      <c r="F7" s="14">
        <v>1969.7</v>
      </c>
      <c r="G7" s="14">
        <v>1952.7</v>
      </c>
      <c r="H7" s="14">
        <v>1977.5999999999999</v>
      </c>
      <c r="I7" s="14">
        <v>2050.4000000000001</v>
      </c>
      <c r="J7" s="14">
        <v>2023.5999999999999</v>
      </c>
      <c r="K7" s="14">
        <v>2039.5</v>
      </c>
      <c r="N7"/>
    </row>
    <row r="8" ht="24" customHeight="1">
      <c r="A8" s="1" t="s">
        <v>10</v>
      </c>
      <c r="D8" s="12">
        <v>99.400000000000006</v>
      </c>
      <c r="E8" s="10">
        <f>E7/D7*100</f>
        <v>100.06605019815061</v>
      </c>
      <c r="F8" s="10">
        <f>F7/E7*100</f>
        <v>100.01015486164002</v>
      </c>
      <c r="G8" s="12">
        <f>G7/F7*100</f>
        <v>99.136924404731687</v>
      </c>
      <c r="H8" s="10">
        <f>H7/G7*100</f>
        <v>101.27515747426639</v>
      </c>
      <c r="I8" s="10">
        <f>I7/H7*100</f>
        <v>103.68122977346279</v>
      </c>
      <c r="J8" s="12">
        <f>J7/I7*100</f>
        <v>98.692937963324226</v>
      </c>
      <c r="K8" s="10">
        <f>K7/J7*100</f>
        <v>100.78572840482309</v>
      </c>
      <c r="N8"/>
    </row>
    <row r="9" ht="78.75">
      <c r="A9" s="6" t="s">
        <v>13</v>
      </c>
      <c r="D9" s="8">
        <v>31563.700000000001</v>
      </c>
      <c r="E9" s="8">
        <v>35154.699999999997</v>
      </c>
      <c r="F9" s="8">
        <v>36357</v>
      </c>
      <c r="G9" s="8">
        <v>37944</v>
      </c>
      <c r="H9" s="8">
        <v>44934</v>
      </c>
      <c r="I9" s="8">
        <v>52088.599999999999</v>
      </c>
      <c r="J9" s="8">
        <v>61840.699999999997</v>
      </c>
      <c r="K9" s="8">
        <v>75644.800000000003</v>
      </c>
      <c r="N9"/>
    </row>
    <row r="10" ht="21.75" customHeight="1">
      <c r="A10" s="1" t="s">
        <v>10</v>
      </c>
      <c r="B10" s="1"/>
      <c r="C10" s="1"/>
      <c r="D10" s="10">
        <v>106.3</v>
      </c>
      <c r="E10" s="10">
        <f>E9/D9*100</f>
        <v>111.37699319154596</v>
      </c>
      <c r="F10" s="10">
        <f>F9/E9*100</f>
        <v>103.4200263407169</v>
      </c>
      <c r="G10" s="10">
        <f>G9/F9*100</f>
        <v>104.36504662100833</v>
      </c>
      <c r="H10" s="10">
        <f>H9/G9*100</f>
        <v>118.42188488298547</v>
      </c>
      <c r="I10" s="10">
        <f>I9/H9*100</f>
        <v>115.92246405839674</v>
      </c>
      <c r="J10" s="10">
        <f>J9/I9*100</f>
        <v>118.72213881732279</v>
      </c>
      <c r="K10" s="10">
        <f>K9/J9*100</f>
        <v>122.32203063678129</v>
      </c>
      <c r="N10"/>
    </row>
    <row r="11" ht="78.75">
      <c r="A11" s="6" t="s">
        <v>14</v>
      </c>
      <c r="B11" s="1"/>
      <c r="C11" s="1"/>
      <c r="D11" s="8">
        <v>39167</v>
      </c>
      <c r="E11" s="8">
        <v>43724</v>
      </c>
      <c r="F11" s="8">
        <v>47867</v>
      </c>
      <c r="G11" s="8">
        <v>51344</v>
      </c>
      <c r="H11" s="8">
        <v>57244</v>
      </c>
      <c r="I11" s="8">
        <v>64191</v>
      </c>
      <c r="J11" s="8">
        <v>73709</v>
      </c>
      <c r="K11" s="8">
        <v>87952</v>
      </c>
      <c r="N11"/>
    </row>
    <row r="12" ht="23.25" customHeight="1">
      <c r="A12" s="15" t="s">
        <v>10</v>
      </c>
      <c r="B12" s="16"/>
      <c r="C12" s="16"/>
      <c r="D12" s="10">
        <v>107</v>
      </c>
      <c r="E12" s="10">
        <f>E11/D11*100</f>
        <v>111.6347945974928</v>
      </c>
      <c r="F12" s="10">
        <f>F11/E11*100</f>
        <v>109.47534534809257</v>
      </c>
      <c r="G12" s="10">
        <f>G11/F11*100</f>
        <v>107.26387699250006</v>
      </c>
      <c r="H12" s="10">
        <f>H11/G11*100</f>
        <v>111.49111872857588</v>
      </c>
      <c r="I12" s="10">
        <f>I11/H11*100</f>
        <v>112.13576968765287</v>
      </c>
      <c r="J12" s="10">
        <f>J11/I11*100</f>
        <v>114.82762381019147</v>
      </c>
      <c r="K12" s="10">
        <f>K11/J11*100</f>
        <v>119.32328480918206</v>
      </c>
      <c r="N12"/>
    </row>
    <row r="13" ht="31.5">
      <c r="A13" s="6" t="s">
        <v>15</v>
      </c>
      <c r="B13" s="1"/>
      <c r="C13" s="1"/>
      <c r="D13" s="17">
        <v>8334</v>
      </c>
      <c r="E13" s="17">
        <v>8709</v>
      </c>
      <c r="F13" s="17">
        <v>8938</v>
      </c>
      <c r="G13" s="17">
        <v>9600</v>
      </c>
      <c r="H13" s="17">
        <v>9955</v>
      </c>
      <c r="I13" s="17">
        <v>11832</v>
      </c>
      <c r="J13" s="17">
        <v>12219</v>
      </c>
      <c r="K13" s="17">
        <v>13135</v>
      </c>
      <c r="N13"/>
    </row>
    <row r="14" ht="22.5" customHeight="1">
      <c r="A14" s="1" t="s">
        <v>10</v>
      </c>
      <c r="D14" s="18" t="s">
        <v>16</v>
      </c>
      <c r="E14" s="10">
        <f>E13/D13*100</f>
        <v>104.4996400287977</v>
      </c>
      <c r="F14" s="10">
        <f>F13/E13*100</f>
        <v>102.62946377310828</v>
      </c>
      <c r="G14" s="10">
        <f>G13/F13*100</f>
        <v>107.4065786529425</v>
      </c>
      <c r="H14" s="10">
        <f>H13/G13*100</f>
        <v>103.69791666666666</v>
      </c>
      <c r="I14" s="10">
        <f>I13/H13*100</f>
        <v>118.85484681064791</v>
      </c>
      <c r="J14" s="10">
        <f>J13/I13*100</f>
        <v>103.27079107505071</v>
      </c>
      <c r="K14" s="10">
        <f>K13/J13*100</f>
        <v>107.49652181029543</v>
      </c>
      <c r="N14"/>
    </row>
    <row r="15" ht="31.5">
      <c r="A15" s="6" t="s">
        <v>17</v>
      </c>
      <c r="B15" s="1"/>
      <c r="C15" s="1"/>
      <c r="D15" s="17">
        <v>9786</v>
      </c>
      <c r="E15" s="17">
        <v>10213</v>
      </c>
      <c r="F15" s="17">
        <v>10609</v>
      </c>
      <c r="G15" s="17">
        <v>11329</v>
      </c>
      <c r="H15" s="17">
        <v>11653</v>
      </c>
      <c r="I15" s="17">
        <v>13919</v>
      </c>
      <c r="J15" s="17">
        <v>14375</v>
      </c>
      <c r="K15" s="17">
        <v>15453</v>
      </c>
      <c r="N15"/>
    </row>
    <row r="16" ht="23.25" customHeight="1">
      <c r="A16" s="9" t="s">
        <v>10</v>
      </c>
      <c r="D16" s="18" t="s">
        <v>16</v>
      </c>
      <c r="E16" s="10">
        <f>E15/D15*100</f>
        <v>104.36337625178827</v>
      </c>
      <c r="F16" s="10">
        <f>F15/E15*100</f>
        <v>103.87741114266132</v>
      </c>
      <c r="G16" s="10">
        <f>G15/F15*100</f>
        <v>106.78669054576304</v>
      </c>
      <c r="H16" s="10">
        <f>H15/G15*100</f>
        <v>102.8599170270986</v>
      </c>
      <c r="I16" s="10">
        <f>I15/H15*100</f>
        <v>119.44563631682827</v>
      </c>
      <c r="J16" s="10">
        <f>J15/I15*100</f>
        <v>103.27609742079171</v>
      </c>
      <c r="K16" s="10">
        <f>K15/J15*100</f>
        <v>107.49913043478261</v>
      </c>
      <c r="N16"/>
    </row>
    <row r="17" ht="31.5">
      <c r="A17" s="6" t="s">
        <v>18</v>
      </c>
      <c r="B17" s="1"/>
      <c r="C17" s="1"/>
      <c r="D17" s="17">
        <v>14837</v>
      </c>
      <c r="E17" s="17">
        <v>15163</v>
      </c>
      <c r="F17" s="17">
        <v>15785</v>
      </c>
      <c r="G17" s="17">
        <v>16171</v>
      </c>
      <c r="H17" s="17">
        <v>17600</v>
      </c>
      <c r="I17" s="17">
        <v>21142</v>
      </c>
      <c r="J17" s="17">
        <v>22493</v>
      </c>
      <c r="K17" s="17">
        <v>25244</v>
      </c>
      <c r="N17"/>
    </row>
    <row r="18" ht="24" customHeight="1">
      <c r="A18" s="9" t="s">
        <v>10</v>
      </c>
      <c r="D18" s="18" t="s">
        <v>16</v>
      </c>
      <c r="E18" s="10">
        <f>E17/D17*100</f>
        <v>102.19720967850643</v>
      </c>
      <c r="F18" s="10">
        <f>F17/E17*100</f>
        <v>104.10209061531359</v>
      </c>
      <c r="G18" s="10">
        <f>G17/F17*100</f>
        <v>102.44535951853024</v>
      </c>
      <c r="H18" s="10">
        <f>H17/G17*100</f>
        <v>108.83680662915094</v>
      </c>
      <c r="I18" s="10">
        <f>I17/H17*100</f>
        <v>120.125</v>
      </c>
      <c r="J18" s="10">
        <f>J17/I17*100</f>
        <v>106.39012392394287</v>
      </c>
      <c r="K18" s="10">
        <f>K17/J17*100</f>
        <v>112.23047170230738</v>
      </c>
      <c r="N18"/>
    </row>
    <row r="19" ht="47.25" hidden="1">
      <c r="A19" s="19" t="s">
        <v>19</v>
      </c>
      <c r="D19" s="20">
        <v>35880</v>
      </c>
      <c r="E19" s="20">
        <v>37000</v>
      </c>
      <c r="F19" s="20">
        <v>38900</v>
      </c>
      <c r="G19" s="20">
        <v>39600</v>
      </c>
      <c r="H19" s="20">
        <v>41874</v>
      </c>
      <c r="I19" s="20">
        <v>44780</v>
      </c>
      <c r="J19" s="20">
        <v>48550</v>
      </c>
      <c r="K19" s="20">
        <v>49951</v>
      </c>
      <c r="N19"/>
    </row>
    <row r="20" ht="47.25" hidden="1">
      <c r="A20" s="21" t="s">
        <v>10</v>
      </c>
      <c r="D20" s="18"/>
      <c r="E20" s="22">
        <f>E19/D19*100</f>
        <v>103.12151616499443</v>
      </c>
      <c r="F20" s="22">
        <f>F19/E19*100</f>
        <v>105.13513513513513</v>
      </c>
      <c r="G20" s="22">
        <f>G19/F19*100</f>
        <v>101.79948586118253</v>
      </c>
      <c r="H20" s="22">
        <f>H19/G19*100</f>
        <v>105.74242424242424</v>
      </c>
      <c r="I20" s="22">
        <f>I19/H19*100</f>
        <v>106.93986722070974</v>
      </c>
      <c r="J20" s="22">
        <f>J19/I19*100</f>
        <v>108.41893702545779</v>
      </c>
      <c r="K20" s="22">
        <f>K19/J19*100</f>
        <v>102.88568486096807</v>
      </c>
      <c r="N20" s="3"/>
    </row>
    <row r="21" ht="32.25" customHeight="1">
      <c r="A21" s="6" t="s">
        <v>20</v>
      </c>
      <c r="B21" s="1"/>
      <c r="C21" s="1"/>
      <c r="D21" s="23">
        <v>103.988326848249</v>
      </c>
      <c r="E21" s="23">
        <v>106.16624146446</v>
      </c>
      <c r="F21" s="23">
        <v>102.156721149563</v>
      </c>
      <c r="G21" s="23">
        <v>103.10378273520899</v>
      </c>
      <c r="H21" s="23">
        <v>107.7</v>
      </c>
      <c r="I21" s="23">
        <v>100.074714830334</v>
      </c>
      <c r="J21" s="23">
        <v>112.8</v>
      </c>
      <c r="K21" s="23">
        <v>112.90000000000001</v>
      </c>
      <c r="N21" s="1"/>
    </row>
    <row r="22" ht="31.5">
      <c r="A22" s="6" t="s">
        <v>21</v>
      </c>
      <c r="D22" s="24">
        <v>102.90000000000001</v>
      </c>
      <c r="E22" s="24">
        <v>108.5</v>
      </c>
      <c r="F22" s="24">
        <v>104.8</v>
      </c>
      <c r="G22" s="24">
        <v>103.8</v>
      </c>
      <c r="H22" s="24">
        <v>104.5</v>
      </c>
      <c r="I22" s="24">
        <v>100.3</v>
      </c>
      <c r="J22" s="24">
        <v>108.2</v>
      </c>
      <c r="K22" s="24">
        <v>109.09999999999999</v>
      </c>
      <c r="N22" s="1"/>
    </row>
    <row r="23" ht="15">
      <c r="A23" s="1"/>
      <c r="N23" s="1"/>
    </row>
    <row r="24" ht="15">
      <c r="A24" s="1"/>
      <c r="B24" s="1"/>
      <c r="C24" s="1"/>
      <c r="N24" s="1"/>
    </row>
    <row r="25" ht="15">
      <c r="A25" s="1"/>
      <c r="B25" s="1"/>
      <c r="C25" s="1"/>
      <c r="N25" s="1"/>
    </row>
    <row r="26" ht="15">
      <c r="A26" s="1"/>
      <c r="B26" s="1"/>
      <c r="C26" s="1"/>
      <c r="N26" s="1"/>
    </row>
    <row r="27" ht="15">
      <c r="A27" s="1"/>
      <c r="B27" s="1"/>
      <c r="C27" s="1"/>
      <c r="N27" s="1"/>
    </row>
    <row r="28" ht="15">
      <c r="A28" s="1"/>
    </row>
    <row r="29" ht="15">
      <c r="A29" s="1"/>
      <c r="N29" s="1"/>
    </row>
    <row r="30" ht="15">
      <c r="A30" s="1"/>
      <c r="B30" s="1"/>
      <c r="C30" s="1"/>
      <c r="N30" s="1"/>
    </row>
    <row r="31" ht="15">
      <c r="A31" s="1"/>
      <c r="B31" s="1"/>
      <c r="C31" s="1"/>
      <c r="N31" s="1"/>
    </row>
    <row r="32" ht="15">
      <c r="A32" s="1"/>
      <c r="B32" s="1"/>
      <c r="C32" s="1"/>
      <c r="N32" s="1"/>
    </row>
    <row r="33" ht="15">
      <c r="A33" s="1"/>
      <c r="B33" s="1"/>
      <c r="C33" s="1"/>
      <c r="N33" s="1"/>
    </row>
    <row r="34" ht="15">
      <c r="A34" s="1"/>
      <c r="B34" s="1"/>
      <c r="C34" s="1"/>
      <c r="N34" s="1"/>
    </row>
    <row r="35" ht="15">
      <c r="A35" s="1"/>
      <c r="B35" s="1"/>
      <c r="C35" s="1"/>
      <c r="N35" s="1"/>
    </row>
    <row r="36" ht="15">
      <c r="A36" s="1"/>
      <c r="B36" s="1"/>
      <c r="C36" s="1"/>
      <c r="N36" s="1"/>
    </row>
    <row r="37" ht="15">
      <c r="A37" s="1"/>
      <c r="B37" s="1"/>
      <c r="C37" s="1"/>
      <c r="N37" s="1"/>
    </row>
    <row r="38" ht="15">
      <c r="A38" s="1"/>
      <c r="B38" s="1"/>
      <c r="C38" s="1"/>
      <c r="N38" s="1"/>
    </row>
    <row r="39" ht="15">
      <c r="A39" s="1"/>
      <c r="B39" s="1"/>
      <c r="C39" s="1"/>
      <c r="N39" s="1"/>
    </row>
    <row r="40" ht="15">
      <c r="A40" s="1"/>
      <c r="B40" s="1"/>
      <c r="C40" s="1"/>
      <c r="N40" s="1"/>
    </row>
    <row r="41" ht="15">
      <c r="A41" s="1"/>
      <c r="B41" s="1"/>
      <c r="C41" s="1"/>
      <c r="N41" s="1"/>
    </row>
    <row r="42" ht="15">
      <c r="A42" s="1"/>
      <c r="B42" s="1"/>
      <c r="C42" s="1"/>
      <c r="N42" s="1"/>
    </row>
    <row r="43" ht="15">
      <c r="A43" s="1"/>
      <c r="B43" s="1"/>
      <c r="C43" s="1"/>
      <c r="N43" s="1"/>
    </row>
    <row r="44" ht="15">
      <c r="A44" s="1"/>
      <c r="B44" s="1"/>
      <c r="C44" s="1"/>
      <c r="N44" s="1"/>
    </row>
    <row r="45" ht="15">
      <c r="A45" s="1"/>
      <c r="B45" s="1"/>
      <c r="C45" s="1"/>
      <c r="N45" s="1"/>
    </row>
    <row r="46" ht="15">
      <c r="A46" s="1"/>
      <c r="B46" s="1"/>
      <c r="C46" s="1"/>
      <c r="N46" s="1"/>
    </row>
    <row r="47" ht="15">
      <c r="A47" s="1"/>
    </row>
    <row r="48" ht="15">
      <c r="A48" s="1"/>
    </row>
    <row r="49" ht="15">
      <c r="A49" s="1"/>
    </row>
    <row r="50" ht="15">
      <c r="A50" s="1"/>
    </row>
    <row r="51" ht="15">
      <c r="A51" s="1"/>
    </row>
    <row r="52" ht="15">
      <c r="A52" s="1"/>
    </row>
    <row r="53" ht="15">
      <c r="A53" s="1"/>
    </row>
    <row r="54" ht="15">
      <c r="A54" s="1"/>
    </row>
    <row r="55" ht="15">
      <c r="A55" s="1"/>
    </row>
    <row r="56" ht="15">
      <c r="A56" s="1"/>
    </row>
    <row r="57" ht="15"/>
    <row r="1048488" ht="12.800000000000001"/>
    <row r="1048489" ht="12.800000000000001"/>
    <row r="1048490" ht="12.800000000000001"/>
    <row r="1048491" ht="12.800000000000001"/>
    <row r="1048492" ht="12.800000000000001"/>
    <row r="1048493" ht="12.800000000000001"/>
    <row r="1048494" ht="12.800000000000001"/>
    <row r="1048495" ht="12.800000000000001"/>
    <row r="1048496" ht="12.800000000000001"/>
  </sheetData>
  <printOptions headings="0" gridLines="0" horizontalCentered="0" verticalCentered="0"/>
  <pageMargins left="0.39375000000000004" right="0.39375000000000004" top="0.39375000000000004" bottom="0.39375000000000004" header="0.51181102362204689" footer="0.51181102362204689"/>
  <pageSetup paperSize="9" scale="100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topLeftCell="A6" zoomScale="100" workbookViewId="0">
      <selection activeCell="R17" activeCellId="0" sqref="R17"/>
    </sheetView>
  </sheetViews>
  <sheetFormatPr defaultColWidth="10.66796875" defaultRowHeight="15"/>
  <cols>
    <col customWidth="1" min="1" max="1" style="1" width="41.630000000000003"/>
    <col customWidth="0" hidden="1" min="2" max="3" style="1" width="10.67"/>
    <col bestFit="1" min="4" max="4" width="10.93359375"/>
    <col bestFit="1" min="10" max="10" width="12.34375"/>
    <col bestFit="1" min="11" max="11" width="14.21484375"/>
    <col customWidth="1" min="14" max="14" style="1" width="41.630000000000003"/>
  </cols>
  <sheetData>
    <row r="1" ht="1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3"/>
      <c r="N1" s="1"/>
    </row>
    <row r="2" ht="15">
      <c r="A2" s="4" t="s">
        <v>0</v>
      </c>
      <c r="B2" s="1"/>
      <c r="C2" s="1"/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3"/>
      <c r="N2" s="1"/>
    </row>
    <row r="3" ht="31.5">
      <c r="A3" s="6" t="s">
        <v>9</v>
      </c>
      <c r="B3" s="7"/>
      <c r="C3" s="7"/>
      <c r="D3" s="8">
        <f>69424372621.1/1000000</f>
        <v>69424.372621100003</v>
      </c>
      <c r="E3" s="8">
        <f>75509118903.73/1000000</f>
        <v>75509.118903729992</v>
      </c>
      <c r="F3" s="8">
        <f>81700214651.5/1000000</f>
        <v>81700.214651500006</v>
      </c>
      <c r="G3" s="8">
        <f>83982833229.86/1000000</f>
        <v>83982.83322986</v>
      </c>
      <c r="H3" s="8">
        <f>98234762262.32/1000000</f>
        <v>98234.76226232</v>
      </c>
      <c r="I3" s="8">
        <f>115270103590.47/1000000</f>
        <v>115270.10359047</v>
      </c>
      <c r="J3" s="8">
        <f>139889100988/1000000</f>
        <v>139889.10098799999</v>
      </c>
      <c r="K3" s="8">
        <f>191500000000/1000000</f>
        <v>191500</v>
      </c>
      <c r="N3"/>
    </row>
    <row r="4" ht="27.75" customHeight="1">
      <c r="A4" s="9" t="s">
        <v>10</v>
      </c>
      <c r="B4" s="9"/>
      <c r="C4" s="9"/>
      <c r="D4" s="10">
        <v>126.7</v>
      </c>
      <c r="E4" s="10">
        <f>E3/D3*100</f>
        <v>108.76456790735286</v>
      </c>
      <c r="F4" s="10">
        <f>F3/E3*100</f>
        <v>108.1991365250379</v>
      </c>
      <c r="G4" s="10">
        <f>G3/F3*100</f>
        <v>102.79389544825153</v>
      </c>
      <c r="H4" s="10">
        <f>H3/G3*100</f>
        <v>116.9700502880781</v>
      </c>
      <c r="I4" s="10">
        <f>I3/H3*100</f>
        <v>117.34145931219327</v>
      </c>
      <c r="J4" s="10">
        <f>J3/I3*100</f>
        <v>121.35766051273453</v>
      </c>
      <c r="K4" s="10">
        <f>K3/J3*100</f>
        <v>136.89415304515205</v>
      </c>
      <c r="N4"/>
    </row>
    <row r="5" ht="38.25" customHeight="1">
      <c r="A5" s="6" t="s">
        <v>11</v>
      </c>
      <c r="B5"/>
      <c r="C5"/>
      <c r="D5" s="11">
        <f>82182084704.94/1000000</f>
        <v>82182.084704940004</v>
      </c>
      <c r="E5" s="11">
        <f>103743819840.23/1000000</f>
        <v>103743.81984022999</v>
      </c>
      <c r="F5" s="11">
        <f>111149039622.15/1000000</f>
        <v>111149.03962215</v>
      </c>
      <c r="G5" s="11">
        <f>64626465389.47/1000000</f>
        <v>64626.465389470002</v>
      </c>
      <c r="H5" s="11">
        <f>119505139914.87/1000000</f>
        <v>119505.13991487</v>
      </c>
      <c r="I5" s="11">
        <f>166083999041/1000000</f>
        <v>166083.999041</v>
      </c>
      <c r="J5" s="11">
        <f>179633053412/1000000</f>
        <v>179633.05341200001</v>
      </c>
      <c r="K5" s="11">
        <f>169953768300/1000000</f>
        <v>169953.7683</v>
      </c>
      <c r="N5"/>
    </row>
    <row r="6" ht="24" customHeight="1">
      <c r="A6" s="1" t="s">
        <v>10</v>
      </c>
      <c r="B6" s="1"/>
      <c r="C6" s="1"/>
      <c r="D6" s="10">
        <v>103.09999999999999</v>
      </c>
      <c r="E6" s="10">
        <f>E5/D5*100</f>
        <v>126.23653952403802</v>
      </c>
      <c r="F6" s="10">
        <f>F5/E5*100</f>
        <v>107.13798642976937</v>
      </c>
      <c r="G6" s="12">
        <f>G5/F5*100</f>
        <v>58.143971022302118</v>
      </c>
      <c r="H6" s="10">
        <f>H5/G5*100</f>
        <v>184.91671979068457</v>
      </c>
      <c r="I6" s="10">
        <f>I5/H5*100</f>
        <v>138.97644834298396</v>
      </c>
      <c r="J6" s="10">
        <f>J5/I5*100</f>
        <v>108.15795287278411</v>
      </c>
      <c r="K6" s="12">
        <f>K5/J5*100</f>
        <v>94.611634702996469</v>
      </c>
      <c r="N6"/>
    </row>
    <row r="7" ht="31.5">
      <c r="A7" s="6" t="s">
        <v>12</v>
      </c>
      <c r="B7" s="13"/>
      <c r="C7" s="13"/>
      <c r="D7" s="14">
        <v>1968.2</v>
      </c>
      <c r="E7" s="14">
        <v>1969.5</v>
      </c>
      <c r="F7" s="14">
        <v>1969.7</v>
      </c>
      <c r="G7" s="14">
        <v>1952.7</v>
      </c>
      <c r="H7" s="14">
        <v>1977.5999999999999</v>
      </c>
      <c r="I7" s="14">
        <v>2050.4000000000001</v>
      </c>
      <c r="J7" s="14">
        <v>2023.5999999999999</v>
      </c>
      <c r="K7" s="14">
        <v>2039.5</v>
      </c>
      <c r="N7"/>
    </row>
    <row r="8" ht="24" customHeight="1">
      <c r="A8" s="1" t="s">
        <v>10</v>
      </c>
      <c r="D8" s="12">
        <v>99.400000000000006</v>
      </c>
      <c r="E8" s="10">
        <f>E7/D7*100</f>
        <v>100.06605019815061</v>
      </c>
      <c r="F8" s="10">
        <f>F7/E7*100</f>
        <v>100.01015486164002</v>
      </c>
      <c r="G8" s="12">
        <f>G7/F7*100</f>
        <v>99.136924404731687</v>
      </c>
      <c r="H8" s="10">
        <f>H7/G7*100</f>
        <v>101.27515747426639</v>
      </c>
      <c r="I8" s="10">
        <f>I7/H7*100</f>
        <v>103.68122977346279</v>
      </c>
      <c r="J8" s="12">
        <f>J7/I7*100</f>
        <v>98.692937963324226</v>
      </c>
      <c r="K8" s="10">
        <f>K7/J7*100</f>
        <v>100.78572840482309</v>
      </c>
      <c r="N8"/>
    </row>
    <row r="9" ht="63">
      <c r="A9" s="6" t="s">
        <v>22</v>
      </c>
      <c r="D9" s="8">
        <v>31563.700000000001</v>
      </c>
      <c r="E9" s="8">
        <v>35154.699999999997</v>
      </c>
      <c r="F9" s="8">
        <v>36357</v>
      </c>
      <c r="G9" s="8">
        <v>37944</v>
      </c>
      <c r="H9" s="8">
        <v>44934</v>
      </c>
      <c r="I9" s="8">
        <v>52088.599999999999</v>
      </c>
      <c r="J9" s="8">
        <v>61840.699999999997</v>
      </c>
      <c r="K9" s="8">
        <v>75644.800000000003</v>
      </c>
      <c r="N9"/>
    </row>
    <row r="10" ht="21.75" customHeight="1">
      <c r="A10" s="1" t="s">
        <v>10</v>
      </c>
      <c r="B10" s="1"/>
      <c r="C10" s="1"/>
      <c r="D10" s="10">
        <v>106.3</v>
      </c>
      <c r="E10" s="10">
        <f>E9/D9*100</f>
        <v>111.37699319154596</v>
      </c>
      <c r="F10" s="10">
        <f>F9/E9*100</f>
        <v>103.4200263407169</v>
      </c>
      <c r="G10" s="10">
        <f>G9/F9*100</f>
        <v>104.36504662100833</v>
      </c>
      <c r="H10" s="10">
        <f>H9/G9*100</f>
        <v>118.42188488298547</v>
      </c>
      <c r="I10" s="10">
        <f>I9/H9*100</f>
        <v>115.92246405839674</v>
      </c>
      <c r="J10" s="10">
        <f>J9/I9*100</f>
        <v>118.72213881732279</v>
      </c>
      <c r="K10" s="10">
        <f>K9/J9*100</f>
        <v>122.32203063678129</v>
      </c>
      <c r="N10"/>
    </row>
    <row r="11" ht="63">
      <c r="A11" s="6" t="s">
        <v>23</v>
      </c>
      <c r="B11" s="1"/>
      <c r="C11" s="1"/>
      <c r="D11" s="8">
        <v>39167</v>
      </c>
      <c r="E11" s="8">
        <v>43724</v>
      </c>
      <c r="F11" s="8">
        <v>47867</v>
      </c>
      <c r="G11" s="8">
        <v>51344</v>
      </c>
      <c r="H11" s="8">
        <v>57244</v>
      </c>
      <c r="I11" s="8">
        <v>64191</v>
      </c>
      <c r="J11" s="8">
        <v>73709</v>
      </c>
      <c r="K11" s="8">
        <v>87952</v>
      </c>
      <c r="N11"/>
    </row>
    <row r="12" ht="23.25" customHeight="1">
      <c r="A12" s="15" t="s">
        <v>10</v>
      </c>
      <c r="B12" s="16"/>
      <c r="C12" s="16"/>
      <c r="D12" s="10">
        <v>107</v>
      </c>
      <c r="E12" s="10">
        <f>E11/D11*100</f>
        <v>111.6347945974928</v>
      </c>
      <c r="F12" s="10">
        <f>F11/E11*100</f>
        <v>109.47534534809257</v>
      </c>
      <c r="G12" s="10">
        <f>G11/F11*100</f>
        <v>107.26387699250006</v>
      </c>
      <c r="H12" s="10">
        <f>H11/G11*100</f>
        <v>111.49111872857588</v>
      </c>
      <c r="I12" s="10">
        <f>I11/H11*100</f>
        <v>112.13576968765287</v>
      </c>
      <c r="J12" s="10">
        <f>J11/I11*100</f>
        <v>114.82762381019147</v>
      </c>
      <c r="K12" s="10">
        <f>K11/J11*100</f>
        <v>119.32328480918206</v>
      </c>
      <c r="N12"/>
    </row>
    <row r="13" ht="15.75">
      <c r="A13" s="6" t="s">
        <v>24</v>
      </c>
      <c r="B13" s="1"/>
      <c r="C13" s="1"/>
      <c r="D13" s="17">
        <v>8334</v>
      </c>
      <c r="E13" s="17">
        <v>8709</v>
      </c>
      <c r="F13" s="17">
        <v>8938</v>
      </c>
      <c r="G13" s="17">
        <v>9600</v>
      </c>
      <c r="H13" s="17">
        <v>9955</v>
      </c>
      <c r="I13" s="17">
        <v>11832</v>
      </c>
      <c r="J13" s="17">
        <v>12219</v>
      </c>
      <c r="K13" s="17">
        <v>13135</v>
      </c>
      <c r="N13"/>
    </row>
    <row r="14" ht="22.5" customHeight="1">
      <c r="A14" s="1" t="s">
        <v>10</v>
      </c>
      <c r="D14" s="18" t="s">
        <v>16</v>
      </c>
      <c r="E14" s="10">
        <f>E13/D13*100</f>
        <v>104.4996400287977</v>
      </c>
      <c r="F14" s="10">
        <f>F13/E13*100</f>
        <v>102.62946377310828</v>
      </c>
      <c r="G14" s="10">
        <f>G13/F13*100</f>
        <v>107.4065786529425</v>
      </c>
      <c r="H14" s="10">
        <f>H13/G13*100</f>
        <v>103.69791666666666</v>
      </c>
      <c r="I14" s="10">
        <f>I13/H13*100</f>
        <v>118.85484681064791</v>
      </c>
      <c r="J14" s="10">
        <f>J13/I13*100</f>
        <v>103.27079107505071</v>
      </c>
      <c r="K14" s="10">
        <f>K13/J13*100</f>
        <v>107.49652181029543</v>
      </c>
      <c r="N14"/>
    </row>
    <row r="15" ht="31.5">
      <c r="A15" s="6" t="s">
        <v>25</v>
      </c>
      <c r="B15" s="1"/>
      <c r="C15" s="1"/>
      <c r="D15" s="17">
        <v>9786</v>
      </c>
      <c r="E15" s="17">
        <v>10213</v>
      </c>
      <c r="F15" s="17">
        <v>10609</v>
      </c>
      <c r="G15" s="17">
        <v>11329</v>
      </c>
      <c r="H15" s="17">
        <v>11653</v>
      </c>
      <c r="I15" s="17">
        <v>13919</v>
      </c>
      <c r="J15" s="17">
        <v>14375</v>
      </c>
      <c r="K15" s="17">
        <v>15453</v>
      </c>
      <c r="N15"/>
    </row>
    <row r="16" ht="23.25" customHeight="1">
      <c r="A16" s="9" t="s">
        <v>10</v>
      </c>
      <c r="D16" s="18" t="s">
        <v>16</v>
      </c>
      <c r="E16" s="10">
        <f>E15/D15*100</f>
        <v>104.36337625178827</v>
      </c>
      <c r="F16" s="10">
        <f>F15/E15*100</f>
        <v>103.87741114266132</v>
      </c>
      <c r="G16" s="10">
        <f>G15/F15*100</f>
        <v>106.78669054576304</v>
      </c>
      <c r="H16" s="10">
        <f>H15/G15*100</f>
        <v>102.8599170270986</v>
      </c>
      <c r="I16" s="10">
        <f>I15/H15*100</f>
        <v>119.44563631682827</v>
      </c>
      <c r="J16" s="10">
        <f>J15/I15*100</f>
        <v>103.27609742079171</v>
      </c>
      <c r="K16" s="10">
        <f>K15/J15*100</f>
        <v>107.49913043478261</v>
      </c>
      <c r="N16"/>
    </row>
    <row r="17" ht="31.5">
      <c r="A17" s="6" t="s">
        <v>26</v>
      </c>
      <c r="B17" s="1"/>
      <c r="C17" s="1"/>
      <c r="D17" s="17">
        <v>14837</v>
      </c>
      <c r="E17" s="17">
        <v>15163</v>
      </c>
      <c r="F17" s="17">
        <v>15785</v>
      </c>
      <c r="G17" s="17">
        <v>16171</v>
      </c>
      <c r="H17" s="17">
        <v>17600</v>
      </c>
      <c r="I17" s="17">
        <v>21142</v>
      </c>
      <c r="J17" s="17">
        <v>22493</v>
      </c>
      <c r="K17" s="17">
        <v>25244</v>
      </c>
      <c r="N17"/>
    </row>
    <row r="18" ht="17.25" customHeight="1">
      <c r="A18" s="9" t="s">
        <v>10</v>
      </c>
      <c r="D18" s="18" t="s">
        <v>16</v>
      </c>
      <c r="E18" s="10">
        <f>E17/D17*100</f>
        <v>102.19720967850643</v>
      </c>
      <c r="F18" s="10">
        <f>F17/E17*100</f>
        <v>104.10209061531359</v>
      </c>
      <c r="G18" s="10">
        <f>G17/F17*100</f>
        <v>102.44535951853024</v>
      </c>
      <c r="H18" s="10">
        <f>H17/G17*100</f>
        <v>108.83680662915094</v>
      </c>
      <c r="I18" s="10">
        <f>I17/H17*100</f>
        <v>120.125</v>
      </c>
      <c r="J18" s="10">
        <f>J17/I17*100</f>
        <v>106.39012392394287</v>
      </c>
      <c r="K18" s="10">
        <f>K17/J17*100</f>
        <v>112.23047170230738</v>
      </c>
      <c r="N18"/>
    </row>
    <row r="19" ht="45">
      <c r="A19" s="19" t="s">
        <v>19</v>
      </c>
      <c r="D19" s="18" t="s">
        <v>16</v>
      </c>
      <c r="E19" s="20">
        <v>37000</v>
      </c>
      <c r="F19" s="20">
        <v>38900</v>
      </c>
      <c r="G19" s="20">
        <v>39600</v>
      </c>
      <c r="H19" s="20">
        <v>41874</v>
      </c>
      <c r="I19" s="20">
        <v>44780</v>
      </c>
      <c r="J19" s="20">
        <v>48550</v>
      </c>
      <c r="K19" s="20">
        <v>49951</v>
      </c>
      <c r="N19"/>
    </row>
    <row r="20" ht="32.25" customHeight="1">
      <c r="A20" s="6" t="s">
        <v>20</v>
      </c>
      <c r="B20" s="1"/>
      <c r="C20" s="1"/>
      <c r="D20" s="23">
        <v>103.988326848249</v>
      </c>
      <c r="E20" s="23">
        <v>106.16624146446</v>
      </c>
      <c r="F20" s="23">
        <v>102.156721149563</v>
      </c>
      <c r="G20" s="23">
        <v>103.10378273520899</v>
      </c>
      <c r="H20" s="23">
        <v>107.7</v>
      </c>
      <c r="I20" s="23">
        <v>100.074714830334</v>
      </c>
      <c r="J20" s="23">
        <v>112.8</v>
      </c>
      <c r="K20" s="23">
        <v>112.90000000000001</v>
      </c>
      <c r="N20" s="1"/>
    </row>
    <row r="21" ht="31.5">
      <c r="A21" s="6" t="s">
        <v>21</v>
      </c>
      <c r="D21" s="24">
        <v>102.90000000000001</v>
      </c>
      <c r="E21" s="24">
        <v>108.5</v>
      </c>
      <c r="F21" s="24">
        <v>104.8</v>
      </c>
      <c r="G21" s="24">
        <v>103.8</v>
      </c>
      <c r="H21" s="24">
        <v>104.5</v>
      </c>
      <c r="I21" s="24">
        <v>100.3</v>
      </c>
      <c r="J21" s="24">
        <v>108.2</v>
      </c>
      <c r="K21" s="24">
        <v>109.09999999999999</v>
      </c>
      <c r="N21" s="1"/>
    </row>
    <row r="22" ht="15">
      <c r="A22" s="1"/>
      <c r="N22" s="1"/>
    </row>
    <row r="23" ht="15">
      <c r="A23" s="1"/>
      <c r="B23" s="1"/>
      <c r="C23" s="1"/>
      <c r="N23" s="1"/>
    </row>
    <row r="24" ht="17.25" customHeight="1">
      <c r="A24" s="25" t="s">
        <v>27</v>
      </c>
      <c r="B24" s="25"/>
      <c r="C24" s="25"/>
      <c r="D24" s="25"/>
      <c r="E24" s="25"/>
      <c r="F24" s="25"/>
      <c r="G24" s="25"/>
      <c r="H24" s="25"/>
      <c r="I24" s="25"/>
      <c r="J24" s="25"/>
      <c r="N24" s="26"/>
      <c r="O24" s="27" t="s">
        <v>28</v>
      </c>
      <c r="P24" s="27"/>
      <c r="Q24" s="27"/>
      <c r="R24" s="27"/>
      <c r="S24" s="27"/>
      <c r="T24" s="27"/>
      <c r="U24" s="27"/>
    </row>
    <row r="25" ht="30" customHeight="1">
      <c r="A25" s="25" t="s">
        <v>29</v>
      </c>
      <c r="B25" s="25"/>
      <c r="C25" s="25"/>
      <c r="D25" s="25"/>
      <c r="E25" s="25"/>
      <c r="F25" s="25"/>
      <c r="G25" s="25"/>
      <c r="H25" s="25"/>
      <c r="I25" s="25"/>
      <c r="J25" s="25"/>
      <c r="N25" s="28"/>
      <c r="O25" s="27"/>
      <c r="P25" s="27"/>
      <c r="Q25" s="27"/>
      <c r="R25" s="27"/>
      <c r="S25" s="27"/>
      <c r="T25" s="27"/>
      <c r="U25" s="27"/>
    </row>
    <row r="26" ht="15">
      <c r="A26" s="28"/>
      <c r="B26" s="28"/>
      <c r="C26" s="28"/>
      <c r="D26" s="28"/>
      <c r="E26" s="28"/>
      <c r="F26" s="28"/>
      <c r="G26" s="28"/>
      <c r="H26" s="28"/>
      <c r="I26" s="28"/>
      <c r="J26" s="28"/>
      <c r="N26" s="28"/>
    </row>
    <row r="27" ht="15">
      <c r="A27" s="1"/>
      <c r="D27" s="29" t="s">
        <v>1</v>
      </c>
      <c r="E27" s="29" t="s">
        <v>2</v>
      </c>
      <c r="F27" s="29" t="s">
        <v>3</v>
      </c>
      <c r="G27" s="29" t="s">
        <v>4</v>
      </c>
      <c r="H27" s="29" t="s">
        <v>5</v>
      </c>
      <c r="I27" s="29" t="s">
        <v>6</v>
      </c>
      <c r="J27" s="29" t="s">
        <v>7</v>
      </c>
      <c r="K27" s="29" t="s">
        <v>8</v>
      </c>
      <c r="O27" s="29" t="s">
        <v>1</v>
      </c>
      <c r="P27" s="29" t="s">
        <v>2</v>
      </c>
      <c r="Q27" s="29" t="s">
        <v>3</v>
      </c>
      <c r="R27" s="29" t="s">
        <v>4</v>
      </c>
      <c r="S27" s="29" t="s">
        <v>5</v>
      </c>
      <c r="T27" s="29" t="s">
        <v>6</v>
      </c>
      <c r="U27" s="29" t="s">
        <v>7</v>
      </c>
      <c r="V27" s="29" t="s">
        <v>8</v>
      </c>
    </row>
    <row r="28" ht="36.75" customHeight="1">
      <c r="A28" s="30" t="s">
        <v>30</v>
      </c>
      <c r="D28" s="31">
        <v>25671.099999999999</v>
      </c>
      <c r="E28" s="31">
        <v>28699</v>
      </c>
      <c r="F28" s="31">
        <v>31727.599999999999</v>
      </c>
      <c r="G28" s="31">
        <v>34770</v>
      </c>
      <c r="H28" s="31">
        <v>39436.800000000003</v>
      </c>
      <c r="I28" s="31">
        <v>46777</v>
      </c>
      <c r="J28" s="31">
        <v>54158.099999999999</v>
      </c>
      <c r="K28" s="31">
        <v>63637.5</v>
      </c>
      <c r="N28" s="30" t="s">
        <v>30</v>
      </c>
      <c r="O28" s="18" t="s">
        <v>16</v>
      </c>
      <c r="P28" s="32">
        <v>21574.700000000001</v>
      </c>
      <c r="Q28" s="32">
        <v>23586.700000000001</v>
      </c>
      <c r="R28" s="32">
        <v>27284.900000000001</v>
      </c>
      <c r="S28" s="32">
        <v>31306.599999999999</v>
      </c>
      <c r="T28" s="32">
        <v>37992.699999999997</v>
      </c>
      <c r="U28" s="32">
        <v>45107.900000000001</v>
      </c>
      <c r="V28" s="32">
        <v>54131.900000000001</v>
      </c>
    </row>
    <row r="29" ht="29.25" customHeight="1">
      <c r="A29" s="30" t="s">
        <v>31</v>
      </c>
      <c r="B29" s="1"/>
      <c r="C29" s="1"/>
      <c r="D29" s="33">
        <v>74474.100000000006</v>
      </c>
      <c r="E29" s="33">
        <v>83178</v>
      </c>
      <c r="F29" s="33">
        <v>89343.699999999997</v>
      </c>
      <c r="G29" s="33">
        <v>95359</v>
      </c>
      <c r="H29" s="33">
        <v>103473.5</v>
      </c>
      <c r="I29" s="33">
        <v>118375.7</v>
      </c>
      <c r="J29" s="33">
        <v>131588.39999999999</v>
      </c>
      <c r="K29" s="33">
        <v>155556.60000000001</v>
      </c>
      <c r="N29" s="30" t="s">
        <v>31</v>
      </c>
      <c r="O29" s="18" t="s">
        <v>16</v>
      </c>
      <c r="P29" s="32">
        <v>56441.699999999997</v>
      </c>
      <c r="Q29" s="32">
        <v>58259.800000000003</v>
      </c>
      <c r="R29" s="32">
        <v>64792.800000000003</v>
      </c>
      <c r="S29" s="32">
        <v>71496.300000000003</v>
      </c>
      <c r="T29" s="32">
        <v>82822.699999999997</v>
      </c>
      <c r="U29" s="32">
        <v>98397.199999999997</v>
      </c>
      <c r="V29" s="32">
        <v>108526.5</v>
      </c>
    </row>
    <row r="30" ht="31.5" customHeight="1">
      <c r="A30" s="30" t="s">
        <v>32</v>
      </c>
      <c r="B30" s="1"/>
      <c r="C30" s="1"/>
      <c r="D30" s="33">
        <v>38501.5</v>
      </c>
      <c r="E30" s="33">
        <v>40722</v>
      </c>
      <c r="F30" s="33">
        <v>43855</v>
      </c>
      <c r="G30" s="34" t="s">
        <v>33</v>
      </c>
      <c r="H30" s="33">
        <v>52409.599999999999</v>
      </c>
      <c r="I30" s="33">
        <v>60438.699999999997</v>
      </c>
      <c r="J30" s="33">
        <v>71855.100000000006</v>
      </c>
      <c r="K30" s="33">
        <v>87008.100000000006</v>
      </c>
      <c r="N30" s="30" t="s">
        <v>32</v>
      </c>
      <c r="O30" s="18" t="s">
        <v>16</v>
      </c>
      <c r="P30" s="32">
        <v>37529.800000000003</v>
      </c>
      <c r="Q30" s="32">
        <v>41079.5</v>
      </c>
      <c r="R30" s="32">
        <v>44426.300000000003</v>
      </c>
      <c r="S30" s="32">
        <v>50506.099999999999</v>
      </c>
      <c r="T30" s="32">
        <v>60625.300000000003</v>
      </c>
      <c r="U30" s="32">
        <v>73605.100000000006</v>
      </c>
      <c r="V30" s="32">
        <v>89492.699999999997</v>
      </c>
    </row>
    <row r="31" ht="36.75" customHeight="1">
      <c r="A31" s="30" t="s">
        <v>34</v>
      </c>
      <c r="B31" s="1"/>
      <c r="C31" s="1"/>
      <c r="D31" s="33">
        <v>44631.699999999997</v>
      </c>
      <c r="E31" s="33">
        <v>47482</v>
      </c>
      <c r="F31" s="33">
        <v>50381.5</v>
      </c>
      <c r="G31" s="33">
        <v>53157</v>
      </c>
      <c r="H31" s="33">
        <v>57804.199999999997</v>
      </c>
      <c r="I31" s="33">
        <v>65452</v>
      </c>
      <c r="J31" s="33">
        <v>74438.300000000003</v>
      </c>
      <c r="K31" s="33">
        <v>86498.600000000006</v>
      </c>
      <c r="N31" s="30" t="s">
        <v>34</v>
      </c>
      <c r="O31" s="18" t="s">
        <v>16</v>
      </c>
      <c r="P31" s="32">
        <v>45992.900000000001</v>
      </c>
      <c r="Q31" s="32">
        <v>45669.099999999999</v>
      </c>
      <c r="R31" s="32">
        <v>52380.300000000003</v>
      </c>
      <c r="S31" s="32">
        <v>57936.599999999999</v>
      </c>
      <c r="T31" s="32">
        <v>65464.400000000001</v>
      </c>
      <c r="U31" s="32">
        <v>83133.699999999997</v>
      </c>
      <c r="V31" s="32">
        <v>91384</v>
      </c>
    </row>
    <row r="32" ht="36.75" customHeight="1">
      <c r="A32" s="30" t="s">
        <v>35</v>
      </c>
      <c r="B32" s="1"/>
      <c r="C32" s="1"/>
      <c r="D32" s="33">
        <v>29097.200000000001</v>
      </c>
      <c r="E32" s="33">
        <v>31586</v>
      </c>
      <c r="F32" s="33">
        <v>34517.900000000001</v>
      </c>
      <c r="G32" s="33">
        <v>36347</v>
      </c>
      <c r="H32" s="33">
        <v>40038.599999999999</v>
      </c>
      <c r="I32" s="33">
        <v>46075.400000000001</v>
      </c>
      <c r="J32" s="33">
        <v>52706.900000000001</v>
      </c>
      <c r="K32" s="33">
        <v>62754.800000000003</v>
      </c>
      <c r="N32" s="30" t="s">
        <v>35</v>
      </c>
      <c r="O32" s="18" t="s">
        <v>16</v>
      </c>
      <c r="P32" s="32">
        <v>26804.599999999999</v>
      </c>
      <c r="Q32" s="32">
        <v>28741.400000000001</v>
      </c>
      <c r="R32" s="32">
        <v>32889.199999999997</v>
      </c>
      <c r="S32" s="32">
        <v>35090.900000000001</v>
      </c>
      <c r="T32" s="32">
        <v>41431.199999999997</v>
      </c>
      <c r="U32" s="32">
        <v>50903.199999999997</v>
      </c>
      <c r="V32" s="32">
        <v>62772.599999999999</v>
      </c>
    </row>
    <row r="33" ht="28.5" customHeight="1">
      <c r="A33" s="30" t="s">
        <v>36</v>
      </c>
      <c r="B33" s="1"/>
      <c r="C33" s="1"/>
      <c r="D33" s="33">
        <v>33677.900000000001</v>
      </c>
      <c r="E33" s="33">
        <v>38518</v>
      </c>
      <c r="F33" s="33">
        <v>42629.900000000001</v>
      </c>
      <c r="G33" s="33">
        <v>44738</v>
      </c>
      <c r="H33" s="33">
        <v>51944.199999999997</v>
      </c>
      <c r="I33" s="33">
        <v>60849.5</v>
      </c>
      <c r="J33" s="33">
        <v>71707</v>
      </c>
      <c r="K33" s="33">
        <v>84291.300000000003</v>
      </c>
      <c r="N33" s="30" t="s">
        <v>36</v>
      </c>
      <c r="O33" s="18" t="s">
        <v>16</v>
      </c>
      <c r="P33" s="32">
        <v>32753.900000000001</v>
      </c>
      <c r="Q33" s="32">
        <v>31633.5</v>
      </c>
      <c r="R33" s="32">
        <v>31414.400000000001</v>
      </c>
      <c r="S33" s="32">
        <v>43742.400000000001</v>
      </c>
      <c r="T33" s="32">
        <v>47075.699999999997</v>
      </c>
      <c r="U33" s="32">
        <v>54440.599999999999</v>
      </c>
      <c r="V33" s="32">
        <v>65744.100000000006</v>
      </c>
    </row>
    <row r="34" ht="36.75" customHeight="1">
      <c r="A34" s="30" t="s">
        <v>37</v>
      </c>
      <c r="B34" s="1"/>
      <c r="C34" s="1"/>
      <c r="D34" s="33">
        <v>32092.5</v>
      </c>
      <c r="E34" s="33">
        <v>35444</v>
      </c>
      <c r="F34" s="33">
        <v>40137</v>
      </c>
      <c r="G34" s="33">
        <v>41867</v>
      </c>
      <c r="H34" s="33">
        <v>50388.800000000003</v>
      </c>
      <c r="I34" s="33">
        <v>57806.099999999999</v>
      </c>
      <c r="J34" s="33">
        <v>66225.699999999997</v>
      </c>
      <c r="K34" s="33">
        <v>75228.199999999997</v>
      </c>
      <c r="N34" s="30" t="s">
        <v>37</v>
      </c>
      <c r="O34" s="18" t="s">
        <v>16</v>
      </c>
      <c r="P34" s="32">
        <v>28406.599999999999</v>
      </c>
      <c r="Q34" s="32">
        <v>30643.5</v>
      </c>
      <c r="R34" s="32">
        <v>30021.200000000001</v>
      </c>
      <c r="S34" s="32">
        <v>38972.800000000003</v>
      </c>
      <c r="T34" s="32">
        <v>43868.300000000003</v>
      </c>
      <c r="U34" s="32">
        <v>49313.099999999999</v>
      </c>
      <c r="V34" s="32">
        <v>57343</v>
      </c>
    </row>
    <row r="35" ht="36.75" customHeight="1">
      <c r="A35" s="30" t="s">
        <v>38</v>
      </c>
      <c r="B35" s="1"/>
      <c r="C35" s="1"/>
      <c r="D35" s="33">
        <v>43966.800000000003</v>
      </c>
      <c r="E35" s="33">
        <v>47474</v>
      </c>
      <c r="F35" s="33">
        <v>51160.199999999997</v>
      </c>
      <c r="G35" s="33">
        <v>52939</v>
      </c>
      <c r="H35" s="33">
        <v>58391.300000000003</v>
      </c>
      <c r="I35" s="33">
        <v>66925.5</v>
      </c>
      <c r="J35" s="33">
        <v>76223.300000000003</v>
      </c>
      <c r="K35" s="33">
        <v>89359.300000000003</v>
      </c>
      <c r="N35" s="30" t="s">
        <v>38</v>
      </c>
      <c r="O35" s="18" t="s">
        <v>16</v>
      </c>
      <c r="P35" s="32">
        <v>33159.300000000003</v>
      </c>
      <c r="Q35" s="32">
        <v>34096.599999999999</v>
      </c>
      <c r="R35" s="32">
        <v>39826.800000000003</v>
      </c>
      <c r="S35" s="32">
        <v>40860</v>
      </c>
      <c r="T35" s="32">
        <v>46993.699999999997</v>
      </c>
      <c r="U35" s="32">
        <v>57230.599999999999</v>
      </c>
      <c r="V35" s="32">
        <v>68471.399999999994</v>
      </c>
    </row>
    <row r="36" ht="36.75" customHeight="1">
      <c r="A36" s="30" t="s">
        <v>39</v>
      </c>
      <c r="B36" s="1"/>
      <c r="C36" s="1"/>
      <c r="D36" s="33">
        <v>23970.5</v>
      </c>
      <c r="E36" s="33">
        <v>26241</v>
      </c>
      <c r="F36" s="33">
        <v>28191.400000000001</v>
      </c>
      <c r="G36" s="34" t="s">
        <v>40</v>
      </c>
      <c r="H36" s="33">
        <v>33224.699999999997</v>
      </c>
      <c r="I36" s="33">
        <v>37571.699999999997</v>
      </c>
      <c r="J36" s="33">
        <v>44132.5</v>
      </c>
      <c r="K36" s="33">
        <v>51520.099999999999</v>
      </c>
      <c r="N36" s="30" t="s">
        <v>39</v>
      </c>
      <c r="O36" s="18" t="s">
        <v>16</v>
      </c>
      <c r="P36" s="32">
        <v>21662.599999999999</v>
      </c>
      <c r="Q36" s="32">
        <v>23958.299999999999</v>
      </c>
      <c r="R36" s="32">
        <v>24102.5</v>
      </c>
      <c r="S36" s="32">
        <v>29554.700000000001</v>
      </c>
      <c r="T36" s="32">
        <v>31656.299999999999</v>
      </c>
      <c r="U36" s="32">
        <v>37957.5</v>
      </c>
      <c r="V36" s="32">
        <v>45178.800000000003</v>
      </c>
    </row>
    <row r="37" ht="36.75" customHeight="1">
      <c r="A37" s="30" t="s">
        <v>41</v>
      </c>
      <c r="B37" s="1"/>
      <c r="C37" s="1"/>
      <c r="D37" s="33">
        <v>58811.199999999997</v>
      </c>
      <c r="E37" s="33">
        <v>66590</v>
      </c>
      <c r="F37" s="33">
        <v>75898.199999999997</v>
      </c>
      <c r="G37" s="33">
        <v>85648</v>
      </c>
      <c r="H37" s="33">
        <v>97434.399999999994</v>
      </c>
      <c r="I37" s="33">
        <v>121262.39999999999</v>
      </c>
      <c r="J37" s="33">
        <v>136987.5</v>
      </c>
      <c r="K37" s="33">
        <v>163531.39999999999</v>
      </c>
      <c r="N37" s="30" t="s">
        <v>41</v>
      </c>
      <c r="O37" s="18" t="s">
        <v>16</v>
      </c>
      <c r="P37" s="32">
        <v>44638.900000000001</v>
      </c>
      <c r="Q37" s="32">
        <v>46715.699999999997</v>
      </c>
      <c r="R37" s="32">
        <v>53370.400000000001</v>
      </c>
      <c r="S37" s="32">
        <v>68381.600000000006</v>
      </c>
      <c r="T37" s="32">
        <v>78174.5</v>
      </c>
      <c r="U37" s="32">
        <v>95915.5</v>
      </c>
      <c r="V37" s="32">
        <v>115274</v>
      </c>
    </row>
    <row r="38" ht="36.75" customHeight="1">
      <c r="A38" s="30" t="s">
        <v>42</v>
      </c>
      <c r="B38" s="1"/>
      <c r="C38" s="1"/>
      <c r="D38" s="33">
        <v>84904</v>
      </c>
      <c r="E38" s="33">
        <v>91070</v>
      </c>
      <c r="F38" s="33">
        <v>103667.8</v>
      </c>
      <c r="G38" s="33">
        <v>112680</v>
      </c>
      <c r="H38" s="33">
        <v>130223.3</v>
      </c>
      <c r="I38" s="33">
        <v>146637.10000000001</v>
      </c>
      <c r="J38" s="33">
        <v>170600.20000000001</v>
      </c>
      <c r="K38" s="33">
        <v>206318.39999999999</v>
      </c>
      <c r="N38" s="30" t="s">
        <v>42</v>
      </c>
      <c r="O38" s="18" t="s">
        <v>16</v>
      </c>
      <c r="P38" s="32">
        <v>51373.400000000001</v>
      </c>
      <c r="Q38" s="32">
        <v>50878.699999999997</v>
      </c>
      <c r="R38" s="32">
        <v>58548.900000000001</v>
      </c>
      <c r="S38" s="32">
        <v>66429.899999999994</v>
      </c>
      <c r="T38" s="32">
        <v>74263.5</v>
      </c>
      <c r="U38" s="32">
        <v>90885.199999999997</v>
      </c>
      <c r="V38" s="32">
        <v>109219.2</v>
      </c>
    </row>
    <row r="39" ht="36.75" customHeight="1">
      <c r="A39" s="30" t="s">
        <v>43</v>
      </c>
      <c r="B39" s="1"/>
      <c r="C39" s="1"/>
      <c r="D39" s="33">
        <v>30208.099999999999</v>
      </c>
      <c r="E39" s="33">
        <v>33101</v>
      </c>
      <c r="F39" s="33">
        <v>36859.400000000001</v>
      </c>
      <c r="G39" s="33">
        <v>37628</v>
      </c>
      <c r="H39" s="33">
        <v>43620.300000000003</v>
      </c>
      <c r="I39" s="33">
        <v>48531.300000000003</v>
      </c>
      <c r="J39" s="33">
        <v>55442.800000000003</v>
      </c>
      <c r="K39" s="33">
        <v>62162</v>
      </c>
      <c r="N39" s="30" t="s">
        <v>43</v>
      </c>
      <c r="O39" s="18" t="s">
        <v>16</v>
      </c>
      <c r="P39" s="32">
        <v>25815.400000000001</v>
      </c>
      <c r="Q39" s="32">
        <v>26471.900000000001</v>
      </c>
      <c r="R39" s="32">
        <v>29189.700000000001</v>
      </c>
      <c r="S39" s="32">
        <v>33871</v>
      </c>
      <c r="T39" s="32">
        <v>35829.800000000003</v>
      </c>
      <c r="U39" s="32">
        <v>38007.199999999997</v>
      </c>
      <c r="V39" s="32">
        <v>43522.099999999999</v>
      </c>
    </row>
    <row r="40" ht="36.75" customHeight="1">
      <c r="A40" s="30" t="s">
        <v>44</v>
      </c>
      <c r="B40" s="1"/>
      <c r="C40" s="1"/>
      <c r="D40" s="33">
        <v>57178.800000000003</v>
      </c>
      <c r="E40" s="33">
        <v>66264</v>
      </c>
      <c r="F40" s="33">
        <v>75192.800000000003</v>
      </c>
      <c r="G40" s="33">
        <v>80077</v>
      </c>
      <c r="H40" s="33">
        <v>87329.399999999994</v>
      </c>
      <c r="I40" s="33">
        <v>100842.8</v>
      </c>
      <c r="J40" s="33">
        <v>108252.8</v>
      </c>
      <c r="K40" s="33">
        <v>125933.5</v>
      </c>
      <c r="N40" s="30" t="s">
        <v>44</v>
      </c>
      <c r="O40" s="18" t="s">
        <v>16</v>
      </c>
      <c r="P40" s="32">
        <v>46137.099999999999</v>
      </c>
      <c r="Q40" s="32">
        <v>50208.300000000003</v>
      </c>
      <c r="R40" s="32">
        <v>54766.099999999999</v>
      </c>
      <c r="S40" s="32">
        <v>61873.300000000003</v>
      </c>
      <c r="T40" s="32">
        <v>70079.899999999994</v>
      </c>
      <c r="U40" s="32">
        <v>79418.399999999994</v>
      </c>
      <c r="V40" s="32">
        <v>87498.5</v>
      </c>
    </row>
    <row r="41" ht="36.75" customHeight="1">
      <c r="A41" s="30" t="s">
        <v>45</v>
      </c>
      <c r="B41" s="1"/>
      <c r="C41" s="1"/>
      <c r="D41" s="33">
        <v>27621.5</v>
      </c>
      <c r="E41" s="33">
        <v>31706</v>
      </c>
      <c r="F41" s="33">
        <v>34002.400000000001</v>
      </c>
      <c r="G41" s="33">
        <v>37090</v>
      </c>
      <c r="H41" s="33">
        <v>39225.099999999999</v>
      </c>
      <c r="I41" s="33">
        <v>45067.300000000003</v>
      </c>
      <c r="J41" s="33">
        <v>50573</v>
      </c>
      <c r="K41" s="33">
        <v>60277.800000000003</v>
      </c>
      <c r="N41" s="30" t="s">
        <v>45</v>
      </c>
      <c r="O41" s="18" t="s">
        <v>16</v>
      </c>
      <c r="P41" s="32">
        <v>21486.900000000001</v>
      </c>
      <c r="Q41" s="32">
        <v>24446</v>
      </c>
      <c r="R41" s="32">
        <v>27487.400000000001</v>
      </c>
      <c r="S41" s="32">
        <v>32222.599999999999</v>
      </c>
      <c r="T41" s="32">
        <v>35892.699999999997</v>
      </c>
      <c r="U41" s="32">
        <v>44792.900000000001</v>
      </c>
      <c r="V41" s="32">
        <v>53440.900000000001</v>
      </c>
    </row>
    <row r="42" ht="36.75" customHeight="1">
      <c r="A42" s="30" t="s">
        <v>46</v>
      </c>
      <c r="B42" s="1"/>
      <c r="C42" s="1"/>
      <c r="D42" s="33">
        <v>43499.699999999997</v>
      </c>
      <c r="E42" s="33">
        <v>47803</v>
      </c>
      <c r="F42" s="33">
        <v>50990.5</v>
      </c>
      <c r="G42" s="33">
        <v>54496</v>
      </c>
      <c r="H42" s="33">
        <v>58620.300000000003</v>
      </c>
      <c r="I42" s="33">
        <v>63505.199999999997</v>
      </c>
      <c r="J42" s="33">
        <v>73949.300000000003</v>
      </c>
      <c r="K42" s="33">
        <v>84925.600000000006</v>
      </c>
      <c r="N42" s="30" t="s">
        <v>46</v>
      </c>
      <c r="O42" s="18" t="s">
        <v>16</v>
      </c>
      <c r="P42" s="32">
        <v>40973.5</v>
      </c>
      <c r="Q42" s="32">
        <v>40667.099999999999</v>
      </c>
      <c r="R42" s="32">
        <v>46642.400000000001</v>
      </c>
      <c r="S42" s="32">
        <v>49409.800000000003</v>
      </c>
      <c r="T42" s="32">
        <v>53103.5</v>
      </c>
      <c r="U42" s="32">
        <v>62963.400000000001</v>
      </c>
      <c r="V42" s="32">
        <v>64877.5</v>
      </c>
    </row>
    <row r="43" ht="23.25" customHeight="1">
      <c r="A43" s="30" t="s">
        <v>47</v>
      </c>
      <c r="B43" s="1"/>
      <c r="C43" s="1"/>
      <c r="D43" s="33">
        <v>30257.599999999999</v>
      </c>
      <c r="E43" s="33">
        <v>34361</v>
      </c>
      <c r="F43" s="33">
        <v>37071.900000000001</v>
      </c>
      <c r="G43" s="33">
        <v>39563</v>
      </c>
      <c r="H43" s="33">
        <v>43390.5</v>
      </c>
      <c r="I43" s="33">
        <v>48400.199999999997</v>
      </c>
      <c r="J43" s="33">
        <v>54314.800000000003</v>
      </c>
      <c r="K43" s="33">
        <v>62912.900000000001</v>
      </c>
      <c r="N43" s="30" t="s">
        <v>47</v>
      </c>
      <c r="O43" s="18" t="s">
        <v>16</v>
      </c>
      <c r="P43" s="32">
        <v>30732.799999999999</v>
      </c>
      <c r="Q43" s="32">
        <v>29530.900000000001</v>
      </c>
      <c r="R43" s="32">
        <v>32278.299999999999</v>
      </c>
      <c r="S43" s="32">
        <v>36380.699999999997</v>
      </c>
      <c r="T43" s="32">
        <v>42206.800000000003</v>
      </c>
      <c r="U43" s="32">
        <v>48094.900000000001</v>
      </c>
      <c r="V43" s="32">
        <v>54158.900000000001</v>
      </c>
    </row>
    <row r="44" ht="36.75" customHeight="1">
      <c r="A44" s="30" t="s">
        <v>48</v>
      </c>
      <c r="B44" s="1"/>
      <c r="C44" s="1"/>
      <c r="D44" s="33">
        <v>31980.299999999999</v>
      </c>
      <c r="E44" s="33">
        <v>40027</v>
      </c>
      <c r="F44" s="33">
        <v>43122.099999999999</v>
      </c>
      <c r="G44" s="33">
        <v>49532</v>
      </c>
      <c r="H44" s="33">
        <v>50690.099999999999</v>
      </c>
      <c r="I44" s="33">
        <v>55419.599999999999</v>
      </c>
      <c r="J44" s="33">
        <v>61651.099999999999</v>
      </c>
      <c r="K44" s="33">
        <v>71208.399999999994</v>
      </c>
      <c r="N44" s="30" t="s">
        <v>48</v>
      </c>
      <c r="O44" s="18" t="s">
        <v>16</v>
      </c>
      <c r="P44" s="32">
        <v>35919.199999999997</v>
      </c>
      <c r="Q44" s="32">
        <v>36257.400000000001</v>
      </c>
      <c r="R44" s="32">
        <v>40803.900000000001</v>
      </c>
      <c r="S44" s="32">
        <v>42234.099999999999</v>
      </c>
      <c r="T44" s="32">
        <v>46834.5</v>
      </c>
      <c r="U44" s="32">
        <v>54178</v>
      </c>
      <c r="V44" s="32">
        <v>62426.199999999997</v>
      </c>
    </row>
    <row r="45" ht="36.75" customHeight="1">
      <c r="A45" s="30" t="s">
        <v>49</v>
      </c>
      <c r="B45" s="1"/>
      <c r="C45" s="1"/>
      <c r="D45" s="33">
        <v>38200.099999999999</v>
      </c>
      <c r="E45" s="33">
        <v>44439</v>
      </c>
      <c r="F45" s="33">
        <v>46990.400000000001</v>
      </c>
      <c r="G45" s="33">
        <v>48445</v>
      </c>
      <c r="H45" s="33">
        <v>53340.300000000003</v>
      </c>
      <c r="I45" s="33">
        <v>57490.599999999999</v>
      </c>
      <c r="J45" s="33">
        <v>65702.100000000006</v>
      </c>
      <c r="K45" s="33">
        <v>77858.100000000006</v>
      </c>
      <c r="N45" s="30" t="s">
        <v>49</v>
      </c>
      <c r="O45" s="18" t="s">
        <v>16</v>
      </c>
      <c r="P45" s="32">
        <v>57222.699999999997</v>
      </c>
      <c r="Q45" s="32">
        <v>42565</v>
      </c>
      <c r="R45" s="32">
        <v>42284.099999999999</v>
      </c>
      <c r="S45" s="32">
        <v>49588.900000000001</v>
      </c>
      <c r="T45" s="32">
        <v>53574.300000000003</v>
      </c>
      <c r="U45" s="32">
        <v>62784.300000000003</v>
      </c>
      <c r="V45" s="32">
        <v>74636.5</v>
      </c>
    </row>
    <row r="46" ht="15">
      <c r="A46" s="1"/>
      <c r="N46" s="1"/>
    </row>
    <row r="47" ht="15">
      <c r="A47" s="1"/>
    </row>
    <row r="48" ht="15">
      <c r="A48" s="1"/>
    </row>
    <row r="49" ht="15">
      <c r="A49" s="1"/>
    </row>
    <row r="50" ht="15">
      <c r="A50" s="1"/>
    </row>
    <row r="51" ht="15">
      <c r="A51" s="1"/>
    </row>
    <row r="52" ht="15">
      <c r="A52" s="1"/>
    </row>
    <row r="53" ht="15">
      <c r="A53" s="1"/>
    </row>
    <row r="54" ht="15">
      <c r="A54" s="1"/>
    </row>
    <row r="55" ht="15">
      <c r="A55" s="1"/>
    </row>
    <row r="56" ht="15">
      <c r="A56" s="1"/>
    </row>
    <row r="57" ht="15">
      <c r="A57" s="1"/>
    </row>
    <row r="58" ht="15">
      <c r="A58" s="1"/>
    </row>
    <row r="59" ht="15">
      <c r="A59" s="1"/>
    </row>
    <row r="60" ht="15">
      <c r="A60" s="1"/>
    </row>
    <row r="61" ht="15">
      <c r="A61" s="1"/>
    </row>
    <row r="62" ht="15">
      <c r="A62" s="1"/>
    </row>
    <row r="63" ht="15">
      <c r="A63" s="1"/>
    </row>
    <row r="64" ht="15">
      <c r="A64" s="1"/>
    </row>
    <row r="65" ht="15">
      <c r="A65" s="1"/>
    </row>
    <row r="66" ht="15">
      <c r="A66" s="1"/>
    </row>
    <row r="67" ht="15">
      <c r="A67" s="1"/>
    </row>
    <row r="68" ht="15">
      <c r="A68" s="1"/>
    </row>
    <row r="69" ht="15">
      <c r="A69" s="1"/>
    </row>
    <row r="70" ht="15">
      <c r="A70" s="1"/>
    </row>
    <row r="71" ht="15">
      <c r="A71" s="1"/>
    </row>
    <row r="72" ht="15">
      <c r="A72" s="1"/>
    </row>
    <row r="73" ht="15">
      <c r="A73" s="1"/>
    </row>
    <row r="74" ht="15">
      <c r="A74" s="1"/>
    </row>
    <row r="75" ht="15">
      <c r="A75" s="1"/>
    </row>
    <row r="76" ht="15">
      <c r="A76" s="1"/>
    </row>
    <row r="77" ht="15">
      <c r="A77" s="1"/>
    </row>
    <row r="78" ht="15">
      <c r="A78" s="1"/>
    </row>
    <row r="79" ht="15"/>
    <row r="1048510" ht="12.800000000000001"/>
    <row r="1048511" ht="12.800000000000001"/>
    <row r="1048512" ht="12.800000000000001"/>
    <row r="1048513" ht="12.800000000000001"/>
    <row r="1048514" ht="12.800000000000001"/>
    <row r="1048515" ht="12.800000000000001"/>
    <row r="1048516" ht="12.800000000000001"/>
    <row r="1048517" ht="12.800000000000001"/>
    <row r="1048518" ht="12.800000000000001"/>
  </sheetData>
  <mergeCells count="3">
    <mergeCell ref="A24:J24"/>
    <mergeCell ref="O24:U25"/>
    <mergeCell ref="A25:J25"/>
  </mergeCells>
  <printOptions headings="0" gridLines="0" horizontalCentered="0" verticalCentered="0"/>
  <pageMargins left="0.39375000000000004" right="0.39375000000000004" top="0.39375000000000004" bottom="0.39375000000000004" header="0.51181102362204689" footer="0.51181102362204689"/>
  <pageSetup paperSize="9" scale="100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4" zoomScale="100" workbookViewId="0">
      <selection activeCell="E17" activeCellId="0" sqref="E17"/>
    </sheetView>
  </sheetViews>
  <sheetFormatPr defaultColWidth="10.66796875" defaultRowHeight="15"/>
  <sheetData>
    <row r="1" ht="12.75" customHeight="1">
      <c r="A1" s="35" t="s">
        <v>50</v>
      </c>
    </row>
    <row r="2" ht="12.75" customHeight="1"/>
    <row r="3" ht="12.75" customHeight="1">
      <c r="A3" s="36"/>
      <c r="N3" s="36" t="s">
        <v>51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 t="s">
        <v>52</v>
      </c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 t="s">
        <v>53</v>
      </c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 t="s">
        <v>54</v>
      </c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 t="s">
        <v>55</v>
      </c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 t="s">
        <v>56</v>
      </c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 t="s">
        <v>57</v>
      </c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 t="s">
        <v>58</v>
      </c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 t="s">
        <v>59</v>
      </c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 t="s">
        <v>60</v>
      </c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 t="s">
        <v>61</v>
      </c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 t="s">
        <v>62</v>
      </c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 t="s">
        <v>63</v>
      </c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 t="s">
        <v>64</v>
      </c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 t="s">
        <v>65</v>
      </c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 t="s">
        <v>1</v>
      </c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 t="s">
        <v>2</v>
      </c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 t="s">
        <v>3</v>
      </c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 t="s">
        <v>4</v>
      </c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 t="s">
        <v>5</v>
      </c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 t="s">
        <v>6</v>
      </c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 t="s">
        <v>7</v>
      </c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 t="s">
        <v>8</v>
      </c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 t="s">
        <v>66</v>
      </c>
    </row>
    <row r="4" ht="12.75" customHeight="1">
      <c r="A4" s="36"/>
      <c r="N4" s="36" t="s">
        <v>67</v>
      </c>
      <c r="O4" s="36" t="s">
        <v>68</v>
      </c>
      <c r="P4" s="36" t="s">
        <v>69</v>
      </c>
      <c r="Q4" s="36" t="s">
        <v>70</v>
      </c>
      <c r="R4" s="36" t="s">
        <v>71</v>
      </c>
      <c r="S4" s="36" t="s">
        <v>72</v>
      </c>
      <c r="T4" s="36" t="s">
        <v>73</v>
      </c>
      <c r="U4" s="36" t="s">
        <v>74</v>
      </c>
      <c r="V4" s="36" t="s">
        <v>75</v>
      </c>
      <c r="W4" s="36" t="s">
        <v>76</v>
      </c>
      <c r="X4" s="36" t="s">
        <v>77</v>
      </c>
      <c r="Y4" s="36" t="s">
        <v>78</v>
      </c>
      <c r="Z4" s="36" t="s">
        <v>67</v>
      </c>
      <c r="AA4" s="36" t="s">
        <v>68</v>
      </c>
      <c r="AB4" s="36" t="s">
        <v>69</v>
      </c>
      <c r="AC4" s="36" t="s">
        <v>70</v>
      </c>
      <c r="AD4" s="36" t="s">
        <v>71</v>
      </c>
      <c r="AE4" s="36" t="s">
        <v>72</v>
      </c>
      <c r="AF4" s="36" t="s">
        <v>73</v>
      </c>
      <c r="AG4" s="36" t="s">
        <v>74</v>
      </c>
      <c r="AH4" s="36" t="s">
        <v>75</v>
      </c>
      <c r="AI4" s="36" t="s">
        <v>76</v>
      </c>
      <c r="AJ4" s="36" t="s">
        <v>77</v>
      </c>
      <c r="AK4" s="36" t="s">
        <v>78</v>
      </c>
      <c r="AL4" s="36" t="s">
        <v>67</v>
      </c>
      <c r="AM4" s="36" t="s">
        <v>68</v>
      </c>
      <c r="AN4" s="36" t="s">
        <v>69</v>
      </c>
      <c r="AO4" s="36" t="s">
        <v>70</v>
      </c>
      <c r="AP4" s="36" t="s">
        <v>71</v>
      </c>
      <c r="AQ4" s="36" t="s">
        <v>72</v>
      </c>
      <c r="AR4" s="36" t="s">
        <v>73</v>
      </c>
      <c r="AS4" s="36" t="s">
        <v>74</v>
      </c>
      <c r="AT4" s="36" t="s">
        <v>75</v>
      </c>
      <c r="AU4" s="36" t="s">
        <v>76</v>
      </c>
      <c r="AV4" s="36" t="s">
        <v>77</v>
      </c>
      <c r="AW4" s="36" t="s">
        <v>78</v>
      </c>
      <c r="AX4" s="36" t="s">
        <v>67</v>
      </c>
      <c r="AY4" s="36" t="s">
        <v>68</v>
      </c>
      <c r="AZ4" s="36" t="s">
        <v>69</v>
      </c>
      <c r="BA4" s="36" t="s">
        <v>70</v>
      </c>
      <c r="BB4" s="36" t="s">
        <v>71</v>
      </c>
      <c r="BC4" s="36" t="s">
        <v>72</v>
      </c>
      <c r="BD4" s="36" t="s">
        <v>73</v>
      </c>
      <c r="BE4" s="36" t="s">
        <v>74</v>
      </c>
      <c r="BF4" s="36" t="s">
        <v>75</v>
      </c>
      <c r="BG4" s="36" t="s">
        <v>76</v>
      </c>
      <c r="BH4" s="36" t="s">
        <v>77</v>
      </c>
      <c r="BI4" s="36" t="s">
        <v>78</v>
      </c>
      <c r="BJ4" s="36" t="s">
        <v>67</v>
      </c>
      <c r="BK4" s="36" t="s">
        <v>68</v>
      </c>
      <c r="BL4" s="36" t="s">
        <v>69</v>
      </c>
      <c r="BM4" s="36" t="s">
        <v>70</v>
      </c>
      <c r="BN4" s="36" t="s">
        <v>71</v>
      </c>
      <c r="BO4" s="36" t="s">
        <v>72</v>
      </c>
      <c r="BP4" s="36" t="s">
        <v>73</v>
      </c>
      <c r="BQ4" s="36" t="s">
        <v>74</v>
      </c>
      <c r="BR4" s="36" t="s">
        <v>75</v>
      </c>
      <c r="BS4" s="36" t="s">
        <v>76</v>
      </c>
      <c r="BT4" s="36" t="s">
        <v>77</v>
      </c>
      <c r="BU4" s="36" t="s">
        <v>78</v>
      </c>
      <c r="BV4" s="36" t="s">
        <v>67</v>
      </c>
      <c r="BW4" s="36" t="s">
        <v>68</v>
      </c>
      <c r="BX4" s="36" t="s">
        <v>69</v>
      </c>
      <c r="BY4" s="36" t="s">
        <v>70</v>
      </c>
      <c r="BZ4" s="36" t="s">
        <v>71</v>
      </c>
      <c r="CA4" s="36" t="s">
        <v>72</v>
      </c>
      <c r="CB4" s="36" t="s">
        <v>73</v>
      </c>
      <c r="CC4" s="36" t="s">
        <v>74</v>
      </c>
      <c r="CD4" s="36" t="s">
        <v>75</v>
      </c>
      <c r="CE4" s="36" t="s">
        <v>76</v>
      </c>
      <c r="CF4" s="36" t="s">
        <v>77</v>
      </c>
      <c r="CG4" s="36" t="s">
        <v>78</v>
      </c>
      <c r="CH4" s="36" t="s">
        <v>67</v>
      </c>
      <c r="CI4" s="36" t="s">
        <v>68</v>
      </c>
      <c r="CJ4" s="36" t="s">
        <v>69</v>
      </c>
      <c r="CK4" s="36" t="s">
        <v>70</v>
      </c>
      <c r="CL4" s="36" t="s">
        <v>71</v>
      </c>
      <c r="CM4" s="36" t="s">
        <v>72</v>
      </c>
      <c r="CN4" s="36" t="s">
        <v>73</v>
      </c>
      <c r="CO4" s="36" t="s">
        <v>74</v>
      </c>
      <c r="CP4" s="36" t="s">
        <v>75</v>
      </c>
      <c r="CQ4" s="36" t="s">
        <v>76</v>
      </c>
      <c r="CR4" s="36" t="s">
        <v>77</v>
      </c>
      <c r="CS4" s="36" t="s">
        <v>78</v>
      </c>
      <c r="CT4" s="36" t="s">
        <v>67</v>
      </c>
      <c r="CU4" s="36" t="s">
        <v>68</v>
      </c>
      <c r="CV4" s="36" t="s">
        <v>69</v>
      </c>
      <c r="CW4" s="36" t="s">
        <v>70</v>
      </c>
      <c r="CX4" s="36" t="s">
        <v>71</v>
      </c>
      <c r="CY4" s="36" t="s">
        <v>72</v>
      </c>
      <c r="CZ4" s="36" t="s">
        <v>73</v>
      </c>
      <c r="DA4" s="36" t="s">
        <v>74</v>
      </c>
      <c r="DB4" s="36" t="s">
        <v>75</v>
      </c>
      <c r="DC4" s="36" t="s">
        <v>76</v>
      </c>
      <c r="DD4" s="36" t="s">
        <v>77</v>
      </c>
      <c r="DE4" s="36" t="s">
        <v>78</v>
      </c>
      <c r="DF4" s="36" t="s">
        <v>67</v>
      </c>
      <c r="DG4" s="36" t="s">
        <v>68</v>
      </c>
      <c r="DH4" s="36" t="s">
        <v>69</v>
      </c>
      <c r="DI4" s="36" t="s">
        <v>70</v>
      </c>
      <c r="DJ4" s="36" t="s">
        <v>71</v>
      </c>
      <c r="DK4" s="36" t="s">
        <v>72</v>
      </c>
      <c r="DL4" s="36" t="s">
        <v>73</v>
      </c>
      <c r="DM4" s="36" t="s">
        <v>74</v>
      </c>
      <c r="DN4" s="36" t="s">
        <v>75</v>
      </c>
      <c r="DO4" s="36" t="s">
        <v>76</v>
      </c>
      <c r="DP4" s="36" t="s">
        <v>77</v>
      </c>
      <c r="DQ4" s="36" t="s">
        <v>78</v>
      </c>
      <c r="DR4" s="36" t="s">
        <v>67</v>
      </c>
      <c r="DS4" s="36" t="s">
        <v>68</v>
      </c>
      <c r="DT4" s="36" t="s">
        <v>69</v>
      </c>
      <c r="DU4" s="36" t="s">
        <v>70</v>
      </c>
      <c r="DV4" s="36" t="s">
        <v>71</v>
      </c>
      <c r="DW4" s="36" t="s">
        <v>72</v>
      </c>
      <c r="DX4" s="36" t="s">
        <v>73</v>
      </c>
      <c r="DY4" s="36" t="s">
        <v>74</v>
      </c>
      <c r="DZ4" s="36" t="s">
        <v>75</v>
      </c>
      <c r="EA4" s="36" t="s">
        <v>76</v>
      </c>
      <c r="EB4" s="36" t="s">
        <v>77</v>
      </c>
      <c r="EC4" s="36" t="s">
        <v>78</v>
      </c>
      <c r="ED4" s="36" t="s">
        <v>67</v>
      </c>
      <c r="EE4" s="36" t="s">
        <v>68</v>
      </c>
      <c r="EF4" s="36" t="s">
        <v>69</v>
      </c>
      <c r="EG4" s="36" t="s">
        <v>70</v>
      </c>
      <c r="EH4" s="36" t="s">
        <v>71</v>
      </c>
      <c r="EI4" s="36" t="s">
        <v>72</v>
      </c>
      <c r="EJ4" s="36" t="s">
        <v>73</v>
      </c>
      <c r="EK4" s="36" t="s">
        <v>74</v>
      </c>
      <c r="EL4" s="36" t="s">
        <v>75</v>
      </c>
      <c r="EM4" s="36" t="s">
        <v>76</v>
      </c>
      <c r="EN4" s="36" t="s">
        <v>77</v>
      </c>
      <c r="EO4" s="36" t="s">
        <v>78</v>
      </c>
      <c r="EP4" s="36" t="s">
        <v>67</v>
      </c>
      <c r="EQ4" s="36" t="s">
        <v>68</v>
      </c>
      <c r="ER4" s="36" t="s">
        <v>69</v>
      </c>
      <c r="ES4" s="36" t="s">
        <v>70</v>
      </c>
      <c r="ET4" s="36" t="s">
        <v>71</v>
      </c>
      <c r="EU4" s="36" t="s">
        <v>72</v>
      </c>
      <c r="EV4" s="36" t="s">
        <v>73</v>
      </c>
      <c r="EW4" s="36" t="s">
        <v>74</v>
      </c>
      <c r="EX4" s="36" t="s">
        <v>75</v>
      </c>
      <c r="EY4" s="36" t="s">
        <v>76</v>
      </c>
      <c r="EZ4" s="36" t="s">
        <v>77</v>
      </c>
      <c r="FA4" s="36" t="s">
        <v>78</v>
      </c>
      <c r="FB4" s="36" t="s">
        <v>67</v>
      </c>
      <c r="FC4" s="36" t="s">
        <v>68</v>
      </c>
      <c r="FD4" s="36" t="s">
        <v>69</v>
      </c>
      <c r="FE4" s="36" t="s">
        <v>70</v>
      </c>
      <c r="FF4" s="36" t="s">
        <v>71</v>
      </c>
      <c r="FG4" s="36" t="s">
        <v>72</v>
      </c>
      <c r="FH4" s="36" t="s">
        <v>73</v>
      </c>
      <c r="FI4" s="36" t="s">
        <v>74</v>
      </c>
      <c r="FJ4" s="36" t="s">
        <v>75</v>
      </c>
      <c r="FK4" s="36" t="s">
        <v>76</v>
      </c>
      <c r="FL4" s="36" t="s">
        <v>77</v>
      </c>
      <c r="FM4" s="36" t="s">
        <v>78</v>
      </c>
      <c r="FN4" s="36" t="s">
        <v>67</v>
      </c>
      <c r="FO4" s="36" t="s">
        <v>68</v>
      </c>
      <c r="FP4" s="36" t="s">
        <v>69</v>
      </c>
      <c r="FQ4" s="36" t="s">
        <v>70</v>
      </c>
      <c r="FR4" s="36" t="s">
        <v>71</v>
      </c>
      <c r="FS4" s="36" t="s">
        <v>72</v>
      </c>
      <c r="FT4" s="36" t="s">
        <v>73</v>
      </c>
      <c r="FU4" s="36" t="s">
        <v>74</v>
      </c>
      <c r="FV4" s="36" t="s">
        <v>75</v>
      </c>
      <c r="FW4" s="36" t="s">
        <v>76</v>
      </c>
      <c r="FX4" s="36" t="s">
        <v>77</v>
      </c>
      <c r="FY4" s="36" t="s">
        <v>78</v>
      </c>
      <c r="FZ4" s="36" t="s">
        <v>67</v>
      </c>
      <c r="GA4" s="36" t="s">
        <v>68</v>
      </c>
      <c r="GB4" s="36" t="s">
        <v>69</v>
      </c>
      <c r="GC4" s="36" t="s">
        <v>70</v>
      </c>
      <c r="GD4" s="36" t="s">
        <v>71</v>
      </c>
      <c r="GE4" s="36" t="s">
        <v>72</v>
      </c>
      <c r="GF4" s="36" t="s">
        <v>73</v>
      </c>
      <c r="GG4" s="36" t="s">
        <v>74</v>
      </c>
      <c r="GH4" s="36" t="s">
        <v>75</v>
      </c>
      <c r="GI4" s="36" t="s">
        <v>76</v>
      </c>
      <c r="GJ4" s="36" t="s">
        <v>77</v>
      </c>
      <c r="GK4" s="36" t="s">
        <v>78</v>
      </c>
      <c r="GL4" s="36" t="s">
        <v>67</v>
      </c>
      <c r="GM4" s="36" t="s">
        <v>68</v>
      </c>
      <c r="GN4" s="36" t="s">
        <v>69</v>
      </c>
      <c r="GO4" s="36" t="s">
        <v>70</v>
      </c>
      <c r="GP4" s="36" t="s">
        <v>71</v>
      </c>
      <c r="GQ4" s="36" t="s">
        <v>72</v>
      </c>
      <c r="GR4" s="36" t="s">
        <v>73</v>
      </c>
      <c r="GS4" s="36" t="s">
        <v>74</v>
      </c>
      <c r="GT4" s="36" t="s">
        <v>75</v>
      </c>
      <c r="GU4" s="36" t="s">
        <v>76</v>
      </c>
      <c r="GV4" s="36" t="s">
        <v>77</v>
      </c>
      <c r="GW4" s="36" t="s">
        <v>78</v>
      </c>
      <c r="GX4" s="36" t="s">
        <v>67</v>
      </c>
      <c r="GY4" s="36" t="s">
        <v>68</v>
      </c>
      <c r="GZ4" s="36" t="s">
        <v>69</v>
      </c>
      <c r="HA4" s="36" t="s">
        <v>70</v>
      </c>
      <c r="HB4" s="36" t="s">
        <v>71</v>
      </c>
      <c r="HC4" s="36" t="s">
        <v>72</v>
      </c>
      <c r="HD4" s="36" t="s">
        <v>73</v>
      </c>
      <c r="HE4" s="36" t="s">
        <v>74</v>
      </c>
      <c r="HF4" s="36" t="s">
        <v>75</v>
      </c>
      <c r="HG4" s="36" t="s">
        <v>76</v>
      </c>
      <c r="HH4" s="36" t="s">
        <v>77</v>
      </c>
      <c r="HI4" s="36" t="s">
        <v>78</v>
      </c>
      <c r="HJ4" s="36" t="s">
        <v>67</v>
      </c>
      <c r="HK4" s="36" t="s">
        <v>68</v>
      </c>
      <c r="HL4" s="36" t="s">
        <v>69</v>
      </c>
      <c r="HM4" s="36" t="s">
        <v>70</v>
      </c>
      <c r="HN4" s="36" t="s">
        <v>71</v>
      </c>
      <c r="HO4" s="36" t="s">
        <v>72</v>
      </c>
      <c r="HP4" s="36" t="s">
        <v>73</v>
      </c>
      <c r="HQ4" s="36" t="s">
        <v>74</v>
      </c>
      <c r="HR4" s="36" t="s">
        <v>75</v>
      </c>
      <c r="HS4" s="36" t="s">
        <v>76</v>
      </c>
      <c r="HT4" s="36" t="s">
        <v>77</v>
      </c>
      <c r="HU4" s="36" t="s">
        <v>78</v>
      </c>
      <c r="HV4" s="36" t="s">
        <v>67</v>
      </c>
      <c r="HW4" s="36" t="s">
        <v>68</v>
      </c>
      <c r="HX4" s="36" t="s">
        <v>69</v>
      </c>
      <c r="HY4" s="36" t="s">
        <v>70</v>
      </c>
      <c r="HZ4" s="36" t="s">
        <v>71</v>
      </c>
      <c r="IA4" s="36" t="s">
        <v>72</v>
      </c>
      <c r="IB4" s="36" t="s">
        <v>73</v>
      </c>
      <c r="IC4" s="36" t="s">
        <v>74</v>
      </c>
      <c r="ID4" s="36" t="s">
        <v>75</v>
      </c>
      <c r="IE4" s="36" t="s">
        <v>76</v>
      </c>
      <c r="IF4" s="36" t="s">
        <v>77</v>
      </c>
      <c r="IG4" s="36" t="s">
        <v>78</v>
      </c>
      <c r="IH4" s="36" t="s">
        <v>67</v>
      </c>
      <c r="II4" s="36" t="s">
        <v>68</v>
      </c>
      <c r="IJ4" s="36" t="s">
        <v>69</v>
      </c>
      <c r="IK4" s="36" t="s">
        <v>70</v>
      </c>
      <c r="IL4" s="36" t="s">
        <v>71</v>
      </c>
      <c r="IM4" s="36" t="s">
        <v>72</v>
      </c>
      <c r="IN4" s="36" t="s">
        <v>73</v>
      </c>
      <c r="IO4" s="36" t="s">
        <v>74</v>
      </c>
      <c r="IP4" s="36" t="s">
        <v>75</v>
      </c>
      <c r="IQ4" s="36" t="s">
        <v>76</v>
      </c>
      <c r="IR4" s="36" t="s">
        <v>77</v>
      </c>
      <c r="IS4" s="36" t="s">
        <v>78</v>
      </c>
      <c r="IT4" s="36" t="s">
        <v>67</v>
      </c>
      <c r="IU4" s="36" t="s">
        <v>68</v>
      </c>
      <c r="IV4" s="36" t="s">
        <v>69</v>
      </c>
      <c r="IW4" s="36" t="s">
        <v>70</v>
      </c>
      <c r="IX4" s="36" t="s">
        <v>71</v>
      </c>
      <c r="IY4" s="36" t="s">
        <v>72</v>
      </c>
      <c r="IZ4" s="36" t="s">
        <v>73</v>
      </c>
      <c r="JA4" s="36" t="s">
        <v>74</v>
      </c>
      <c r="JB4" s="36" t="s">
        <v>75</v>
      </c>
      <c r="JC4" s="36" t="s">
        <v>76</v>
      </c>
      <c r="JD4" s="36" t="s">
        <v>77</v>
      </c>
      <c r="JE4" s="36" t="s">
        <v>78</v>
      </c>
      <c r="JF4" s="36" t="s">
        <v>67</v>
      </c>
      <c r="JG4" s="36" t="s">
        <v>68</v>
      </c>
      <c r="JH4" s="36" t="s">
        <v>69</v>
      </c>
      <c r="JI4" s="36" t="s">
        <v>70</v>
      </c>
      <c r="JJ4" s="36" t="s">
        <v>71</v>
      </c>
      <c r="JK4" s="36" t="s">
        <v>72</v>
      </c>
      <c r="JL4" s="36" t="s">
        <v>73</v>
      </c>
      <c r="JM4" s="36" t="s">
        <v>74</v>
      </c>
      <c r="JN4" s="36" t="s">
        <v>75</v>
      </c>
      <c r="JO4" s="36" t="s">
        <v>76</v>
      </c>
      <c r="JP4" s="36" t="s">
        <v>77</v>
      </c>
      <c r="JQ4" s="36" t="s">
        <v>78</v>
      </c>
      <c r="JR4" s="36" t="s">
        <v>67</v>
      </c>
      <c r="JS4" s="36" t="s">
        <v>68</v>
      </c>
      <c r="JT4" s="36" t="s">
        <v>69</v>
      </c>
      <c r="JU4" s="36" t="s">
        <v>70</v>
      </c>
      <c r="JV4" s="36" t="s">
        <v>71</v>
      </c>
      <c r="JW4" s="36" t="s">
        <v>72</v>
      </c>
      <c r="JX4" s="36" t="s">
        <v>73</v>
      </c>
      <c r="JY4" s="36" t="s">
        <v>74</v>
      </c>
      <c r="JZ4" s="36" t="s">
        <v>75</v>
      </c>
      <c r="KA4" s="36" t="s">
        <v>76</v>
      </c>
      <c r="KB4" s="36" t="s">
        <v>77</v>
      </c>
      <c r="KC4" s="36" t="s">
        <v>78</v>
      </c>
      <c r="KD4" s="36" t="s">
        <v>67</v>
      </c>
    </row>
    <row r="5" ht="12.75" customHeight="1">
      <c r="A5" s="36" t="s">
        <v>79</v>
      </c>
      <c r="N5" s="37">
        <v>2461.9400000000001</v>
      </c>
      <c r="O5" s="37">
        <v>2476.29</v>
      </c>
      <c r="P5" s="37">
        <v>2480.4899999999998</v>
      </c>
      <c r="Q5" s="37">
        <v>2506.29</v>
      </c>
      <c r="R5" s="37">
        <v>2582.5700000000002</v>
      </c>
      <c r="S5" s="37">
        <v>2599.48</v>
      </c>
      <c r="T5" s="37">
        <v>2630.75</v>
      </c>
      <c r="U5" s="37">
        <v>2618.21</v>
      </c>
      <c r="V5" s="37">
        <v>2604.29</v>
      </c>
      <c r="W5" s="37">
        <v>2660.3800000000001</v>
      </c>
      <c r="X5" s="37">
        <v>2699.9699999999998</v>
      </c>
      <c r="Y5" s="37">
        <v>2751.5900000000001</v>
      </c>
      <c r="Z5" s="37">
        <v>2756.1500000000001</v>
      </c>
      <c r="AA5" s="37">
        <v>2834.21</v>
      </c>
      <c r="AB5" s="37">
        <v>2850.0300000000002</v>
      </c>
      <c r="AC5" s="37">
        <v>2874.3000000000002</v>
      </c>
      <c r="AD5" s="37">
        <v>2919.4400000000001</v>
      </c>
      <c r="AE5" s="37">
        <v>2920.0999999999999</v>
      </c>
      <c r="AF5" s="37">
        <v>2977.3299999999999</v>
      </c>
      <c r="AG5" s="37">
        <v>2921.9099999999999</v>
      </c>
      <c r="AH5" s="37">
        <v>2916.5900000000001</v>
      </c>
      <c r="AI5" s="37">
        <v>2949.4699999999998</v>
      </c>
      <c r="AJ5" s="37">
        <v>2961.0599999999999</v>
      </c>
      <c r="AK5" s="37">
        <v>2985.75</v>
      </c>
      <c r="AL5" s="37">
        <v>3114.5</v>
      </c>
      <c r="AM5" s="37">
        <v>3205.8000000000002</v>
      </c>
      <c r="AN5" s="37">
        <v>3220.02</v>
      </c>
      <c r="AO5" s="37">
        <v>3288.3000000000002</v>
      </c>
      <c r="AP5" s="37">
        <v>3303.8400000000001</v>
      </c>
      <c r="AQ5" s="37">
        <v>3334.7399999999998</v>
      </c>
      <c r="AR5" s="37">
        <v>3376.79</v>
      </c>
      <c r="AS5" s="37">
        <v>3339.9400000000001</v>
      </c>
      <c r="AT5" s="37">
        <v>3324.1900000000001</v>
      </c>
      <c r="AU5" s="37">
        <v>3342.7600000000002</v>
      </c>
      <c r="AV5" s="37">
        <v>3423.8099999999999</v>
      </c>
      <c r="AW5" s="37">
        <v>3501.6300000000001</v>
      </c>
      <c r="AX5" s="37">
        <v>3764.2399999999998</v>
      </c>
      <c r="AY5" s="37">
        <v>3788.79</v>
      </c>
      <c r="AZ5" s="37">
        <v>3832.48</v>
      </c>
      <c r="BA5" s="37">
        <v>3880.9899999999998</v>
      </c>
      <c r="BB5" s="37">
        <v>3893.9899999999998</v>
      </c>
      <c r="BC5" s="37">
        <v>3933.6999999999998</v>
      </c>
      <c r="BD5" s="37">
        <v>3935.9899999999998</v>
      </c>
      <c r="BE5" s="37">
        <v>3895.1100000000001</v>
      </c>
      <c r="BF5" s="37">
        <v>3877.71</v>
      </c>
      <c r="BG5" s="37">
        <v>3886.9099999999999</v>
      </c>
      <c r="BH5" s="37">
        <v>3911.3899999999999</v>
      </c>
      <c r="BI5" s="37">
        <v>3939.8600000000001</v>
      </c>
      <c r="BJ5" s="37">
        <v>4150.4700000000003</v>
      </c>
      <c r="BK5" s="37">
        <v>4264.2799999999997</v>
      </c>
      <c r="BL5" s="37">
        <v>4269.6899999999996</v>
      </c>
      <c r="BM5" s="37">
        <v>4284.1199999999999</v>
      </c>
      <c r="BN5" s="37">
        <v>4300.8999999999996</v>
      </c>
      <c r="BO5" s="37">
        <v>4318.0699999999997</v>
      </c>
      <c r="BP5" s="37">
        <v>4361.4799999999996</v>
      </c>
      <c r="BQ5" s="37">
        <v>4309.7200000000003</v>
      </c>
      <c r="BR5" s="37">
        <v>4274.0600000000004</v>
      </c>
      <c r="BS5" s="37">
        <v>4262.9099999999999</v>
      </c>
      <c r="BT5" s="37">
        <v>4289.6499999999996</v>
      </c>
      <c r="BU5" s="37">
        <v>4329.4799999999996</v>
      </c>
      <c r="BV5" s="37">
        <v>4615.71</v>
      </c>
      <c r="BW5" s="37">
        <v>4763.4200000000001</v>
      </c>
      <c r="BX5" s="37">
        <v>4786.8900000000003</v>
      </c>
      <c r="BY5" s="37">
        <v>4799.8299999999999</v>
      </c>
      <c r="BZ5" s="37">
        <v>4843.7299999999996</v>
      </c>
      <c r="CA5" s="37">
        <v>4903.8299999999999</v>
      </c>
      <c r="CB5" s="37">
        <v>4935.0600000000004</v>
      </c>
      <c r="CC5" s="37">
        <v>4914.5500000000002</v>
      </c>
      <c r="CD5" s="37">
        <v>4947.6099999999997</v>
      </c>
      <c r="CE5" s="37">
        <v>5050.3100000000004</v>
      </c>
      <c r="CF5" s="37">
        <v>5070.9700000000003</v>
      </c>
      <c r="CG5" s="37">
        <v>5105.1199999999999</v>
      </c>
      <c r="CH5" s="37">
        <v>5328.1999999999998</v>
      </c>
      <c r="CI5" s="37">
        <v>5409.25</v>
      </c>
      <c r="CJ5" s="37">
        <v>5461.8699999999999</v>
      </c>
      <c r="CK5" s="37">
        <v>5555.79</v>
      </c>
      <c r="CL5" s="37">
        <v>5640.1700000000001</v>
      </c>
      <c r="CM5" s="37">
        <v>5675.6300000000001</v>
      </c>
      <c r="CN5" s="37">
        <v>5716.9300000000003</v>
      </c>
      <c r="CO5" s="37">
        <v>5676.8699999999999</v>
      </c>
      <c r="CP5" s="37">
        <v>5681.5</v>
      </c>
      <c r="CQ5" s="37">
        <v>5728.04</v>
      </c>
      <c r="CR5" s="37">
        <v>5760.1800000000003</v>
      </c>
      <c r="CS5" s="37">
        <v>5776.0900000000001</v>
      </c>
      <c r="CT5" s="37">
        <v>6006.0200000000004</v>
      </c>
      <c r="CU5" s="37">
        <v>6147.7399999999998</v>
      </c>
      <c r="CV5" s="37">
        <v>6178.2799999999997</v>
      </c>
      <c r="CW5" s="37">
        <v>6259.7399999999998</v>
      </c>
      <c r="CX5" s="37">
        <v>6284.5</v>
      </c>
      <c r="CY5" s="37">
        <v>6356.25</v>
      </c>
      <c r="CZ5" s="37">
        <v>6441.7600000000002</v>
      </c>
      <c r="DA5" s="37">
        <v>6431.7299999999996</v>
      </c>
      <c r="DB5" s="37">
        <v>6363.1099999999997</v>
      </c>
      <c r="DC5" s="37">
        <v>6378.9300000000003</v>
      </c>
      <c r="DD5" s="37">
        <v>6446.9899999999998</v>
      </c>
      <c r="DE5" s="37">
        <v>6504.8400000000001</v>
      </c>
      <c r="DF5" s="37">
        <v>6750.9300000000003</v>
      </c>
      <c r="DG5" s="37">
        <v>6825.4499999999998</v>
      </c>
      <c r="DH5" s="37">
        <v>6873.9099999999999</v>
      </c>
      <c r="DI5" s="37">
        <v>6864.96</v>
      </c>
      <c r="DJ5" s="37">
        <v>6880.7299999999996</v>
      </c>
      <c r="DK5" s="37">
        <v>6907.3199999999997</v>
      </c>
      <c r="DL5" s="37">
        <v>6960.9799999999996</v>
      </c>
      <c r="DM5" s="37">
        <v>7016.29</v>
      </c>
      <c r="DN5" s="37">
        <v>7068.8100000000004</v>
      </c>
      <c r="DO5" s="37">
        <v>7114.6400000000003</v>
      </c>
      <c r="DP5" s="37">
        <v>7193.3400000000001</v>
      </c>
      <c r="DQ5" s="37">
        <v>7320.1300000000001</v>
      </c>
      <c r="DR5" s="37">
        <v>7781.4399999999996</v>
      </c>
      <c r="DS5" s="37">
        <v>7948.1599999999999</v>
      </c>
      <c r="DT5" s="37">
        <v>7969.2600000000002</v>
      </c>
      <c r="DU5" s="37">
        <v>7984.1499999999996</v>
      </c>
      <c r="DV5" s="37">
        <v>7983.7799999999997</v>
      </c>
      <c r="DW5" s="37">
        <v>7954.5200000000004</v>
      </c>
      <c r="DX5" s="37">
        <v>7923.7399999999998</v>
      </c>
      <c r="DY5" s="37">
        <v>7808.0100000000002</v>
      </c>
      <c r="DZ5" s="37">
        <v>7746.1899999999996</v>
      </c>
      <c r="EA5" s="37">
        <v>7739.6300000000001</v>
      </c>
      <c r="EB5" s="37">
        <v>7745.8100000000004</v>
      </c>
      <c r="EC5" s="37">
        <v>7797.3100000000004</v>
      </c>
      <c r="ED5" s="38">
        <v>7926</v>
      </c>
      <c r="EE5" s="37">
        <v>7945.7700000000004</v>
      </c>
      <c r="EF5" s="37">
        <v>7975.6099999999997</v>
      </c>
      <c r="EG5" s="37">
        <v>8011.8800000000001</v>
      </c>
      <c r="EH5" s="37">
        <v>8043.5600000000004</v>
      </c>
      <c r="EI5" s="37">
        <v>8090.8599999999997</v>
      </c>
      <c r="EJ5" s="37">
        <v>8239.3700000000008</v>
      </c>
      <c r="EK5" s="37">
        <v>8281.5799999999999</v>
      </c>
      <c r="EL5" s="37">
        <v>8416.7900000000009</v>
      </c>
      <c r="EM5" s="37">
        <v>8513.5300000000007</v>
      </c>
      <c r="EN5" s="37">
        <v>8612.1800000000003</v>
      </c>
      <c r="EO5" s="37">
        <v>8700.4599999999991</v>
      </c>
      <c r="EP5" s="37">
        <v>8896.2399999999998</v>
      </c>
      <c r="EQ5" s="38">
        <v>8941</v>
      </c>
      <c r="ER5" s="37">
        <v>9009.4200000000001</v>
      </c>
      <c r="ES5" s="37">
        <v>9073.6399999999994</v>
      </c>
      <c r="ET5" s="37">
        <v>9132.3799999999992</v>
      </c>
      <c r="EU5" s="37">
        <v>9185.4200000000001</v>
      </c>
      <c r="EV5" s="37">
        <v>9296.7600000000002</v>
      </c>
      <c r="EW5" s="37">
        <v>9329.9899999999998</v>
      </c>
      <c r="EX5" s="37">
        <v>9325.0100000000002</v>
      </c>
      <c r="EY5" s="37">
        <v>9393.1700000000001</v>
      </c>
      <c r="EZ5" s="37">
        <v>9473.5499999999993</v>
      </c>
      <c r="FA5" s="37">
        <v>9522.9099999999999</v>
      </c>
      <c r="FB5" s="37">
        <v>9911.2199999999993</v>
      </c>
      <c r="FC5" s="37">
        <v>10001.309999999999</v>
      </c>
      <c r="FD5" s="37">
        <v>10094.860000000001</v>
      </c>
      <c r="FE5" s="37">
        <v>10212.15</v>
      </c>
      <c r="FF5" s="37">
        <v>10324.719999999999</v>
      </c>
      <c r="FG5" s="37">
        <v>10403.549999999999</v>
      </c>
      <c r="FH5" s="37">
        <v>10525.27</v>
      </c>
      <c r="FI5" s="37">
        <v>10455.280000000001</v>
      </c>
      <c r="FJ5" s="37">
        <v>10436.469999999999</v>
      </c>
      <c r="FK5" s="37">
        <v>10480.379999999999</v>
      </c>
      <c r="FL5" s="37">
        <v>10592.799999999999</v>
      </c>
      <c r="FM5" s="37">
        <v>10798.01</v>
      </c>
      <c r="FN5" s="37">
        <v>11205.549999999999</v>
      </c>
      <c r="FO5" s="37">
        <v>11354.959999999999</v>
      </c>
      <c r="FP5" s="37">
        <v>11519.85</v>
      </c>
      <c r="FQ5" s="37">
        <v>11584.82</v>
      </c>
      <c r="FR5" s="37">
        <v>11620.309999999999</v>
      </c>
      <c r="FS5" s="37">
        <v>11611.08</v>
      </c>
      <c r="FT5" s="37">
        <v>11839.969999999999</v>
      </c>
      <c r="FU5" s="37">
        <v>11747.4</v>
      </c>
      <c r="FV5" s="37">
        <v>11717.379999999999</v>
      </c>
      <c r="FW5" s="37">
        <v>11758.440000000001</v>
      </c>
      <c r="FX5" s="37">
        <v>11857.290000000001</v>
      </c>
      <c r="FY5" s="37">
        <v>11939.08</v>
      </c>
      <c r="FZ5" s="37">
        <v>11947.02</v>
      </c>
      <c r="GA5" s="37">
        <v>12013.469999999999</v>
      </c>
      <c r="GB5" s="37">
        <v>12117.57</v>
      </c>
      <c r="GC5" s="37">
        <v>12207.41</v>
      </c>
      <c r="GD5" s="37">
        <v>12226.92</v>
      </c>
      <c r="GE5" s="37">
        <v>12250.41</v>
      </c>
      <c r="GF5" s="37">
        <v>12397.26</v>
      </c>
      <c r="GG5" s="37">
        <v>12399.889999999999</v>
      </c>
      <c r="GH5" s="37">
        <v>12345.129999999999</v>
      </c>
      <c r="GI5" s="37">
        <v>12378.49</v>
      </c>
      <c r="GJ5" s="37">
        <v>12432.879999999999</v>
      </c>
      <c r="GK5" s="37">
        <v>12477.360000000001</v>
      </c>
      <c r="GL5" s="37">
        <v>12585.379999999999</v>
      </c>
      <c r="GM5" s="37">
        <v>12610.58</v>
      </c>
      <c r="GN5" s="37">
        <v>12649.709999999999</v>
      </c>
      <c r="GO5" s="37">
        <v>12697.049999999999</v>
      </c>
      <c r="GP5" s="37">
        <v>12798.120000000001</v>
      </c>
      <c r="GQ5" s="37">
        <v>12951.92</v>
      </c>
      <c r="GR5" s="37">
        <v>13103.17</v>
      </c>
      <c r="GS5" s="37">
        <v>12914.719999999999</v>
      </c>
      <c r="GT5" s="37">
        <v>12834.43</v>
      </c>
      <c r="GU5" s="37">
        <v>12821.68</v>
      </c>
      <c r="GV5" s="37">
        <v>12870.24</v>
      </c>
      <c r="GW5" s="37">
        <v>12894.58</v>
      </c>
      <c r="GX5" s="37">
        <v>13020.74</v>
      </c>
      <c r="GY5" s="37">
        <v>13048.42</v>
      </c>
      <c r="GZ5" s="37">
        <v>13105.74</v>
      </c>
      <c r="HA5" s="37">
        <v>13172.77</v>
      </c>
      <c r="HB5" s="37">
        <v>13225.5</v>
      </c>
      <c r="HC5" s="37">
        <v>13309.35</v>
      </c>
      <c r="HD5" s="37">
        <v>13442.870000000001</v>
      </c>
      <c r="HE5" s="37">
        <v>13390.83</v>
      </c>
      <c r="HF5" s="37">
        <v>13308.639999999999</v>
      </c>
      <c r="HG5" s="37">
        <v>13318.32</v>
      </c>
      <c r="HH5" s="37">
        <v>13395.450000000001</v>
      </c>
      <c r="HI5" s="37">
        <v>13488.709999999999</v>
      </c>
      <c r="HJ5" s="37">
        <v>13578.790000000001</v>
      </c>
      <c r="HK5" s="37">
        <v>13655.27</v>
      </c>
      <c r="HL5" s="37">
        <v>13731.629999999999</v>
      </c>
      <c r="HM5" s="37">
        <v>13796.75</v>
      </c>
      <c r="HN5" s="37">
        <v>13855.48</v>
      </c>
      <c r="HO5" s="37">
        <v>13855.209999999999</v>
      </c>
      <c r="HP5" s="37">
        <v>14005.34</v>
      </c>
      <c r="HQ5" s="37">
        <v>13901.42</v>
      </c>
      <c r="HR5" s="37">
        <v>13837.18</v>
      </c>
      <c r="HS5" s="37">
        <v>13800.68</v>
      </c>
      <c r="HT5" s="37">
        <v>13819.129999999999</v>
      </c>
      <c r="HU5" s="37">
        <v>13890.07</v>
      </c>
      <c r="HV5" s="37">
        <v>14013.92</v>
      </c>
      <c r="HW5" s="37">
        <v>14036.57</v>
      </c>
      <c r="HX5" s="37">
        <v>14120.83</v>
      </c>
      <c r="HY5" s="37">
        <v>14275.66</v>
      </c>
      <c r="HZ5" s="37">
        <v>14343.049999999999</v>
      </c>
      <c r="IA5" s="37">
        <v>14432.83</v>
      </c>
      <c r="IB5" s="37">
        <v>14577.040000000001</v>
      </c>
      <c r="IC5" s="37">
        <v>14477.700000000001</v>
      </c>
      <c r="ID5" s="37">
        <v>14415.93</v>
      </c>
      <c r="IE5" s="37">
        <v>14509.93</v>
      </c>
      <c r="IF5" s="37">
        <v>14629.200000000001</v>
      </c>
      <c r="IG5" s="37">
        <v>14731.950000000001</v>
      </c>
      <c r="IH5" s="37">
        <v>14964.99</v>
      </c>
      <c r="II5" s="37">
        <v>15046.93</v>
      </c>
      <c r="IJ5" s="37">
        <v>15215.49</v>
      </c>
      <c r="IK5" s="37">
        <v>15347.85</v>
      </c>
      <c r="IL5" s="37">
        <v>15443.469999999999</v>
      </c>
      <c r="IM5" s="37">
        <v>15654.299999999999</v>
      </c>
      <c r="IN5" s="37">
        <v>15761.889999999999</v>
      </c>
      <c r="IO5" s="37">
        <v>15624.15</v>
      </c>
      <c r="IP5" s="37">
        <v>15678.59</v>
      </c>
      <c r="IQ5" s="37">
        <v>15837.620000000001</v>
      </c>
      <c r="IR5" s="37">
        <v>16002.84</v>
      </c>
      <c r="IS5" s="37">
        <v>16132.25</v>
      </c>
      <c r="IT5" s="37">
        <v>16453.09</v>
      </c>
      <c r="IU5" s="37">
        <v>16563.419999999998</v>
      </c>
      <c r="IV5" s="37">
        <v>17434.049999999999</v>
      </c>
      <c r="IW5" s="37">
        <v>17683.880000000001</v>
      </c>
      <c r="IX5" s="37">
        <v>17780.240000000002</v>
      </c>
      <c r="IY5" s="37">
        <v>17661.439999999999</v>
      </c>
      <c r="IZ5" s="37">
        <v>17663.599999999999</v>
      </c>
      <c r="JA5" s="37">
        <v>17522.5</v>
      </c>
      <c r="JB5" s="37">
        <v>17452.75</v>
      </c>
      <c r="JC5" s="37">
        <v>17464.439999999999</v>
      </c>
      <c r="JD5" s="37">
        <v>17448.779999999999</v>
      </c>
      <c r="JE5" s="37">
        <v>17701.790000000001</v>
      </c>
      <c r="JF5" s="37">
        <v>17836.91</v>
      </c>
      <c r="JG5" s="37">
        <v>17885.919999999998</v>
      </c>
      <c r="JH5" s="37">
        <v>17945.509999999998</v>
      </c>
      <c r="JI5" s="37">
        <v>17964.639999999999</v>
      </c>
      <c r="JJ5" s="37">
        <v>18153.310000000001</v>
      </c>
      <c r="JK5" s="37">
        <v>18315.099999999999</v>
      </c>
      <c r="JL5" s="37">
        <v>18368.16</v>
      </c>
      <c r="JM5" s="37">
        <v>18266.91</v>
      </c>
      <c r="JN5" s="37">
        <v>18299.369999999999</v>
      </c>
      <c r="JO5" s="37">
        <v>18404.73</v>
      </c>
      <c r="JP5" s="37">
        <v>18465.73</v>
      </c>
      <c r="JQ5" s="37">
        <v>18637.259999999998</v>
      </c>
      <c r="JR5" s="37">
        <v>18879.439999999999</v>
      </c>
      <c r="JS5" s="37">
        <v>18976.029999999999</v>
      </c>
      <c r="JT5" s="37">
        <v>19004.41</v>
      </c>
      <c r="JU5" s="37">
        <v>19096.549999999999</v>
      </c>
      <c r="JV5" s="37">
        <v>19270.330000000002</v>
      </c>
      <c r="JW5" s="37">
        <v>19434.869999999999</v>
      </c>
      <c r="JX5" s="37">
        <v>20027.490000000002</v>
      </c>
      <c r="JY5" s="37">
        <v>20110.619999999999</v>
      </c>
      <c r="JZ5" s="37">
        <v>20057.349999999999</v>
      </c>
      <c r="KA5" s="37">
        <v>20148.700000000001</v>
      </c>
      <c r="KB5" s="37">
        <v>20471.990000000002</v>
      </c>
      <c r="KC5" s="37">
        <v>20796.220000000001</v>
      </c>
      <c r="KD5" s="37">
        <v>21191.130000000001</v>
      </c>
    </row>
    <row r="6" ht="17">
      <c r="N6" s="1">
        <v>2589.3541666666702</v>
      </c>
      <c r="Z6" s="1">
        <v>2905.52833333333</v>
      </c>
      <c r="AL6" s="1">
        <v>3314.69333333333</v>
      </c>
      <c r="AX6" s="1">
        <v>3878.4299999999998</v>
      </c>
      <c r="BJ6" s="1">
        <v>4284.5691666666698</v>
      </c>
      <c r="BV6" s="1">
        <v>4894.7524999999996</v>
      </c>
      <c r="CH6" s="1">
        <v>5617.5433333333303</v>
      </c>
      <c r="CT6" s="1">
        <v>6316.6575000000003</v>
      </c>
      <c r="DF6" s="1">
        <v>6981.4575000000004</v>
      </c>
      <c r="DR6" s="1">
        <v>7865.1666666666697</v>
      </c>
      <c r="ED6" s="1">
        <v>8229.7991666666694</v>
      </c>
      <c r="EP6" s="1">
        <v>9214.9575000000004</v>
      </c>
      <c r="FB6" s="1">
        <v>10353.0016666667</v>
      </c>
      <c r="FN6" s="1">
        <v>11646.3441666667</v>
      </c>
      <c r="FZ6" s="1">
        <v>12266.1508333333</v>
      </c>
      <c r="GL6" s="1">
        <v>12810.965</v>
      </c>
      <c r="GX6" s="1">
        <v>13268.945</v>
      </c>
      <c r="HJ6" s="1">
        <v>13810.579166666699</v>
      </c>
      <c r="HV6" s="1">
        <v>14380.384166666699</v>
      </c>
      <c r="IH6" s="1">
        <v>15559.1975</v>
      </c>
      <c r="IT6" s="1">
        <v>17402.4983333333</v>
      </c>
      <c r="JF6" s="1">
        <v>17517.816666666698</v>
      </c>
      <c r="JR6" s="1">
        <v>19689.5</v>
      </c>
    </row>
    <row r="7" ht="17"/>
    <row r="8" ht="12.75" customHeight="1">
      <c r="A8" s="35" t="s">
        <v>80</v>
      </c>
    </row>
    <row r="9" ht="12.75" customHeight="1"/>
    <row r="10" ht="12.75" customHeight="1">
      <c r="A10" s="36"/>
      <c r="B10" s="36" t="s">
        <v>81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 t="s">
        <v>51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 t="s">
        <v>52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 t="s">
        <v>53</v>
      </c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 t="s">
        <v>54</v>
      </c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 t="s">
        <v>55</v>
      </c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 t="s">
        <v>56</v>
      </c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 t="s">
        <v>57</v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 t="s">
        <v>58</v>
      </c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 t="s">
        <v>59</v>
      </c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 t="s">
        <v>60</v>
      </c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 t="s">
        <v>61</v>
      </c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 t="s">
        <v>62</v>
      </c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 t="s">
        <v>63</v>
      </c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 t="s">
        <v>64</v>
      </c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 t="s">
        <v>65</v>
      </c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 t="s">
        <v>1</v>
      </c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 t="s">
        <v>2</v>
      </c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 t="s">
        <v>3</v>
      </c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 t="s">
        <v>4</v>
      </c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 t="s">
        <v>5</v>
      </c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 t="s">
        <v>6</v>
      </c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 t="s">
        <v>7</v>
      </c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 t="s">
        <v>8</v>
      </c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 t="s">
        <v>66</v>
      </c>
    </row>
    <row r="11" ht="12.75" customHeight="1">
      <c r="A11" s="36"/>
      <c r="B11" s="36" t="s">
        <v>67</v>
      </c>
      <c r="C11" s="36" t="s">
        <v>68</v>
      </c>
      <c r="D11" s="36" t="s">
        <v>69</v>
      </c>
      <c r="E11" s="36" t="s">
        <v>70</v>
      </c>
      <c r="F11" s="36" t="s">
        <v>71</v>
      </c>
      <c r="G11" s="36" t="s">
        <v>72</v>
      </c>
      <c r="H11" s="36" t="s">
        <v>73</v>
      </c>
      <c r="I11" s="36" t="s">
        <v>74</v>
      </c>
      <c r="J11" s="36" t="s">
        <v>75</v>
      </c>
      <c r="K11" s="36" t="s">
        <v>76</v>
      </c>
      <c r="L11" s="36" t="s">
        <v>77</v>
      </c>
      <c r="M11" s="36" t="s">
        <v>78</v>
      </c>
      <c r="N11" s="36" t="s">
        <v>67</v>
      </c>
      <c r="O11" s="36" t="s">
        <v>68</v>
      </c>
      <c r="P11" s="36" t="s">
        <v>69</v>
      </c>
      <c r="Q11" s="36" t="s">
        <v>70</v>
      </c>
      <c r="R11" s="36" t="s">
        <v>71</v>
      </c>
      <c r="S11" s="36" t="s">
        <v>72</v>
      </c>
      <c r="T11" s="36" t="s">
        <v>73</v>
      </c>
      <c r="U11" s="36" t="s">
        <v>74</v>
      </c>
      <c r="V11" s="36" t="s">
        <v>75</v>
      </c>
      <c r="W11" s="36" t="s">
        <v>76</v>
      </c>
      <c r="X11" s="36" t="s">
        <v>77</v>
      </c>
      <c r="Y11" s="36" t="s">
        <v>78</v>
      </c>
      <c r="Z11" s="36" t="s">
        <v>67</v>
      </c>
      <c r="AA11" s="36" t="s">
        <v>68</v>
      </c>
      <c r="AB11" s="36" t="s">
        <v>69</v>
      </c>
      <c r="AC11" s="36" t="s">
        <v>70</v>
      </c>
      <c r="AD11" s="36" t="s">
        <v>71</v>
      </c>
      <c r="AE11" s="36" t="s">
        <v>72</v>
      </c>
      <c r="AF11" s="36" t="s">
        <v>73</v>
      </c>
      <c r="AG11" s="36" t="s">
        <v>74</v>
      </c>
      <c r="AH11" s="36" t="s">
        <v>75</v>
      </c>
      <c r="AI11" s="36" t="s">
        <v>76</v>
      </c>
      <c r="AJ11" s="36" t="s">
        <v>77</v>
      </c>
      <c r="AK11" s="36" t="s">
        <v>78</v>
      </c>
      <c r="AL11" s="36" t="s">
        <v>67</v>
      </c>
      <c r="AM11" s="36" t="s">
        <v>68</v>
      </c>
      <c r="AN11" s="36" t="s">
        <v>69</v>
      </c>
      <c r="AO11" s="36" t="s">
        <v>70</v>
      </c>
      <c r="AP11" s="36" t="s">
        <v>71</v>
      </c>
      <c r="AQ11" s="36" t="s">
        <v>72</v>
      </c>
      <c r="AR11" s="36" t="s">
        <v>73</v>
      </c>
      <c r="AS11" s="36" t="s">
        <v>74</v>
      </c>
      <c r="AT11" s="36" t="s">
        <v>75</v>
      </c>
      <c r="AU11" s="36" t="s">
        <v>76</v>
      </c>
      <c r="AV11" s="36" t="s">
        <v>77</v>
      </c>
      <c r="AW11" s="36" t="s">
        <v>78</v>
      </c>
      <c r="AX11" s="36" t="s">
        <v>67</v>
      </c>
      <c r="AY11" s="36" t="s">
        <v>68</v>
      </c>
      <c r="AZ11" s="36" t="s">
        <v>69</v>
      </c>
      <c r="BA11" s="36" t="s">
        <v>70</v>
      </c>
      <c r="BB11" s="36" t="s">
        <v>71</v>
      </c>
      <c r="BC11" s="36" t="s">
        <v>72</v>
      </c>
      <c r="BD11" s="36" t="s">
        <v>73</v>
      </c>
      <c r="BE11" s="36" t="s">
        <v>74</v>
      </c>
      <c r="BF11" s="36" t="s">
        <v>75</v>
      </c>
      <c r="BG11" s="36" t="s">
        <v>76</v>
      </c>
      <c r="BH11" s="36" t="s">
        <v>77</v>
      </c>
      <c r="BI11" s="36" t="s">
        <v>78</v>
      </c>
      <c r="BJ11" s="36" t="s">
        <v>67</v>
      </c>
      <c r="BK11" s="36" t="s">
        <v>68</v>
      </c>
      <c r="BL11" s="36" t="s">
        <v>69</v>
      </c>
      <c r="BM11" s="36" t="s">
        <v>70</v>
      </c>
      <c r="BN11" s="36" t="s">
        <v>71</v>
      </c>
      <c r="BO11" s="36" t="s">
        <v>72</v>
      </c>
      <c r="BP11" s="36" t="s">
        <v>73</v>
      </c>
      <c r="BQ11" s="36" t="s">
        <v>74</v>
      </c>
      <c r="BR11" s="36" t="s">
        <v>75</v>
      </c>
      <c r="BS11" s="36" t="s">
        <v>76</v>
      </c>
      <c r="BT11" s="36" t="s">
        <v>77</v>
      </c>
      <c r="BU11" s="36" t="s">
        <v>78</v>
      </c>
      <c r="BV11" s="36" t="s">
        <v>67</v>
      </c>
      <c r="BW11" s="36" t="s">
        <v>68</v>
      </c>
      <c r="BX11" s="36" t="s">
        <v>69</v>
      </c>
      <c r="BY11" s="36" t="s">
        <v>70</v>
      </c>
      <c r="BZ11" s="36" t="s">
        <v>71</v>
      </c>
      <c r="CA11" s="36" t="s">
        <v>72</v>
      </c>
      <c r="CB11" s="36" t="s">
        <v>73</v>
      </c>
      <c r="CC11" s="36" t="s">
        <v>74</v>
      </c>
      <c r="CD11" s="36" t="s">
        <v>75</v>
      </c>
      <c r="CE11" s="36" t="s">
        <v>76</v>
      </c>
      <c r="CF11" s="36" t="s">
        <v>77</v>
      </c>
      <c r="CG11" s="36" t="s">
        <v>78</v>
      </c>
      <c r="CH11" s="36" t="s">
        <v>67</v>
      </c>
      <c r="CI11" s="36" t="s">
        <v>68</v>
      </c>
      <c r="CJ11" s="36" t="s">
        <v>69</v>
      </c>
      <c r="CK11" s="36" t="s">
        <v>70</v>
      </c>
      <c r="CL11" s="36" t="s">
        <v>71</v>
      </c>
      <c r="CM11" s="36" t="s">
        <v>72</v>
      </c>
      <c r="CN11" s="36" t="s">
        <v>73</v>
      </c>
      <c r="CO11" s="36" t="s">
        <v>74</v>
      </c>
      <c r="CP11" s="36" t="s">
        <v>75</v>
      </c>
      <c r="CQ11" s="36" t="s">
        <v>76</v>
      </c>
      <c r="CR11" s="36" t="s">
        <v>77</v>
      </c>
      <c r="CS11" s="36" t="s">
        <v>78</v>
      </c>
      <c r="CT11" s="36" t="s">
        <v>67</v>
      </c>
      <c r="CU11" s="36" t="s">
        <v>68</v>
      </c>
      <c r="CV11" s="36" t="s">
        <v>69</v>
      </c>
      <c r="CW11" s="36" t="s">
        <v>70</v>
      </c>
      <c r="CX11" s="36" t="s">
        <v>71</v>
      </c>
      <c r="CY11" s="36" t="s">
        <v>72</v>
      </c>
      <c r="CZ11" s="36" t="s">
        <v>73</v>
      </c>
      <c r="DA11" s="36" t="s">
        <v>74</v>
      </c>
      <c r="DB11" s="36" t="s">
        <v>75</v>
      </c>
      <c r="DC11" s="36" t="s">
        <v>76</v>
      </c>
      <c r="DD11" s="36" t="s">
        <v>77</v>
      </c>
      <c r="DE11" s="36" t="s">
        <v>78</v>
      </c>
      <c r="DF11" s="36" t="s">
        <v>67</v>
      </c>
      <c r="DG11" s="36" t="s">
        <v>68</v>
      </c>
      <c r="DH11" s="36" t="s">
        <v>69</v>
      </c>
      <c r="DI11" s="36" t="s">
        <v>70</v>
      </c>
      <c r="DJ11" s="36" t="s">
        <v>71</v>
      </c>
      <c r="DK11" s="36" t="s">
        <v>72</v>
      </c>
      <c r="DL11" s="36" t="s">
        <v>73</v>
      </c>
      <c r="DM11" s="36" t="s">
        <v>74</v>
      </c>
      <c r="DN11" s="36" t="s">
        <v>75</v>
      </c>
      <c r="DO11" s="36" t="s">
        <v>76</v>
      </c>
      <c r="DP11" s="36" t="s">
        <v>77</v>
      </c>
      <c r="DQ11" s="36" t="s">
        <v>78</v>
      </c>
      <c r="DR11" s="36" t="s">
        <v>67</v>
      </c>
      <c r="DS11" s="36" t="s">
        <v>68</v>
      </c>
      <c r="DT11" s="36" t="s">
        <v>69</v>
      </c>
      <c r="DU11" s="36" t="s">
        <v>70</v>
      </c>
      <c r="DV11" s="36" t="s">
        <v>71</v>
      </c>
      <c r="DW11" s="36" t="s">
        <v>72</v>
      </c>
      <c r="DX11" s="36" t="s">
        <v>73</v>
      </c>
      <c r="DY11" s="36" t="s">
        <v>74</v>
      </c>
      <c r="DZ11" s="36" t="s">
        <v>75</v>
      </c>
      <c r="EA11" s="36" t="s">
        <v>76</v>
      </c>
      <c r="EB11" s="36" t="s">
        <v>77</v>
      </c>
      <c r="EC11" s="36" t="s">
        <v>78</v>
      </c>
      <c r="ED11" s="36" t="s">
        <v>67</v>
      </c>
      <c r="EE11" s="36" t="s">
        <v>68</v>
      </c>
      <c r="EF11" s="36" t="s">
        <v>69</v>
      </c>
      <c r="EG11" s="36" t="s">
        <v>70</v>
      </c>
      <c r="EH11" s="36" t="s">
        <v>71</v>
      </c>
      <c r="EI11" s="36" t="s">
        <v>72</v>
      </c>
      <c r="EJ11" s="36" t="s">
        <v>73</v>
      </c>
      <c r="EK11" s="36" t="s">
        <v>74</v>
      </c>
      <c r="EL11" s="36" t="s">
        <v>75</v>
      </c>
      <c r="EM11" s="36" t="s">
        <v>76</v>
      </c>
      <c r="EN11" s="36" t="s">
        <v>77</v>
      </c>
      <c r="EO11" s="36" t="s">
        <v>78</v>
      </c>
      <c r="EP11" s="36" t="s">
        <v>67</v>
      </c>
      <c r="EQ11" s="36" t="s">
        <v>68</v>
      </c>
      <c r="ER11" s="36" t="s">
        <v>69</v>
      </c>
      <c r="ES11" s="36" t="s">
        <v>70</v>
      </c>
      <c r="ET11" s="36" t="s">
        <v>71</v>
      </c>
      <c r="EU11" s="36" t="s">
        <v>72</v>
      </c>
      <c r="EV11" s="36" t="s">
        <v>73</v>
      </c>
      <c r="EW11" s="36" t="s">
        <v>74</v>
      </c>
      <c r="EX11" s="36" t="s">
        <v>75</v>
      </c>
      <c r="EY11" s="36" t="s">
        <v>76</v>
      </c>
      <c r="EZ11" s="36" t="s">
        <v>77</v>
      </c>
      <c r="FA11" s="36" t="s">
        <v>78</v>
      </c>
      <c r="FB11" s="36" t="s">
        <v>67</v>
      </c>
      <c r="FC11" s="36" t="s">
        <v>68</v>
      </c>
      <c r="FD11" s="36" t="s">
        <v>69</v>
      </c>
      <c r="FE11" s="36" t="s">
        <v>70</v>
      </c>
      <c r="FF11" s="36" t="s">
        <v>71</v>
      </c>
      <c r="FG11" s="36" t="s">
        <v>72</v>
      </c>
      <c r="FH11" s="36" t="s">
        <v>73</v>
      </c>
      <c r="FI11" s="36" t="s">
        <v>74</v>
      </c>
      <c r="FJ11" s="36" t="s">
        <v>75</v>
      </c>
      <c r="FK11" s="36" t="s">
        <v>76</v>
      </c>
      <c r="FL11" s="36" t="s">
        <v>77</v>
      </c>
      <c r="FM11" s="36" t="s">
        <v>78</v>
      </c>
      <c r="FN11" s="36" t="s">
        <v>67</v>
      </c>
      <c r="FO11" s="36" t="s">
        <v>68</v>
      </c>
      <c r="FP11" s="36" t="s">
        <v>69</v>
      </c>
      <c r="FQ11" s="36" t="s">
        <v>70</v>
      </c>
      <c r="FR11" s="36" t="s">
        <v>71</v>
      </c>
      <c r="FS11" s="36" t="s">
        <v>72</v>
      </c>
      <c r="FT11" s="36" t="s">
        <v>73</v>
      </c>
      <c r="FU11" s="36" t="s">
        <v>74</v>
      </c>
      <c r="FV11" s="36" t="s">
        <v>75</v>
      </c>
      <c r="FW11" s="36" t="s">
        <v>76</v>
      </c>
      <c r="FX11" s="36" t="s">
        <v>77</v>
      </c>
      <c r="FY11" s="36" t="s">
        <v>78</v>
      </c>
      <c r="FZ11" s="36" t="s">
        <v>67</v>
      </c>
      <c r="GA11" s="36" t="s">
        <v>68</v>
      </c>
      <c r="GB11" s="36" t="s">
        <v>69</v>
      </c>
      <c r="GC11" s="36" t="s">
        <v>70</v>
      </c>
      <c r="GD11" s="36" t="s">
        <v>71</v>
      </c>
      <c r="GE11" s="36" t="s">
        <v>72</v>
      </c>
      <c r="GF11" s="36" t="s">
        <v>73</v>
      </c>
      <c r="GG11" s="36" t="s">
        <v>74</v>
      </c>
      <c r="GH11" s="36" t="s">
        <v>75</v>
      </c>
      <c r="GI11" s="36" t="s">
        <v>76</v>
      </c>
      <c r="GJ11" s="36" t="s">
        <v>77</v>
      </c>
      <c r="GK11" s="36" t="s">
        <v>78</v>
      </c>
      <c r="GL11" s="36" t="s">
        <v>67</v>
      </c>
      <c r="GM11" s="36" t="s">
        <v>68</v>
      </c>
      <c r="GN11" s="36" t="s">
        <v>69</v>
      </c>
      <c r="GO11" s="36" t="s">
        <v>70</v>
      </c>
      <c r="GP11" s="36" t="s">
        <v>71</v>
      </c>
      <c r="GQ11" s="36" t="s">
        <v>72</v>
      </c>
      <c r="GR11" s="36" t="s">
        <v>73</v>
      </c>
      <c r="GS11" s="36" t="s">
        <v>74</v>
      </c>
      <c r="GT11" s="36" t="s">
        <v>75</v>
      </c>
      <c r="GU11" s="36" t="s">
        <v>76</v>
      </c>
      <c r="GV11" s="36" t="s">
        <v>77</v>
      </c>
      <c r="GW11" s="36" t="s">
        <v>78</v>
      </c>
      <c r="GX11" s="36" t="s">
        <v>67</v>
      </c>
      <c r="GY11" s="36" t="s">
        <v>68</v>
      </c>
      <c r="GZ11" s="36" t="s">
        <v>69</v>
      </c>
      <c r="HA11" s="36" t="s">
        <v>70</v>
      </c>
      <c r="HB11" s="36" t="s">
        <v>71</v>
      </c>
      <c r="HC11" s="36" t="s">
        <v>72</v>
      </c>
      <c r="HD11" s="36" t="s">
        <v>73</v>
      </c>
      <c r="HE11" s="36" t="s">
        <v>74</v>
      </c>
      <c r="HF11" s="36" t="s">
        <v>75</v>
      </c>
      <c r="HG11" s="36" t="s">
        <v>76</v>
      </c>
      <c r="HH11" s="36" t="s">
        <v>77</v>
      </c>
      <c r="HI11" s="36" t="s">
        <v>78</v>
      </c>
      <c r="HJ11" s="36" t="s">
        <v>67</v>
      </c>
      <c r="HK11" s="36" t="s">
        <v>68</v>
      </c>
      <c r="HL11" s="36" t="s">
        <v>69</v>
      </c>
      <c r="HM11" s="36" t="s">
        <v>70</v>
      </c>
      <c r="HN11" s="36" t="s">
        <v>71</v>
      </c>
      <c r="HO11" s="36" t="s">
        <v>72</v>
      </c>
      <c r="HP11" s="36" t="s">
        <v>73</v>
      </c>
      <c r="HQ11" s="36" t="s">
        <v>74</v>
      </c>
      <c r="HR11" s="36" t="s">
        <v>75</v>
      </c>
      <c r="HS11" s="36" t="s">
        <v>76</v>
      </c>
      <c r="HT11" s="36" t="s">
        <v>77</v>
      </c>
      <c r="HU11" s="36" t="s">
        <v>78</v>
      </c>
      <c r="HV11" s="36" t="s">
        <v>67</v>
      </c>
      <c r="HW11" s="36" t="s">
        <v>68</v>
      </c>
      <c r="HX11" s="36" t="s">
        <v>69</v>
      </c>
      <c r="HY11" s="36" t="s">
        <v>70</v>
      </c>
      <c r="HZ11" s="36" t="s">
        <v>71</v>
      </c>
      <c r="IA11" s="36" t="s">
        <v>72</v>
      </c>
      <c r="IB11" s="36" t="s">
        <v>73</v>
      </c>
      <c r="IC11" s="36" t="s">
        <v>74</v>
      </c>
      <c r="ID11" s="36" t="s">
        <v>75</v>
      </c>
      <c r="IE11" s="36" t="s">
        <v>76</v>
      </c>
      <c r="IF11" s="36" t="s">
        <v>77</v>
      </c>
      <c r="IG11" s="36" t="s">
        <v>78</v>
      </c>
      <c r="IH11" s="36" t="s">
        <v>67</v>
      </c>
      <c r="II11" s="36" t="s">
        <v>68</v>
      </c>
      <c r="IJ11" s="36" t="s">
        <v>69</v>
      </c>
      <c r="IK11" s="36" t="s">
        <v>70</v>
      </c>
      <c r="IL11" s="36" t="s">
        <v>71</v>
      </c>
      <c r="IM11" s="36" t="s">
        <v>72</v>
      </c>
      <c r="IN11" s="36" t="s">
        <v>73</v>
      </c>
      <c r="IO11" s="36" t="s">
        <v>74</v>
      </c>
      <c r="IP11" s="36" t="s">
        <v>75</v>
      </c>
      <c r="IQ11" s="36" t="s">
        <v>76</v>
      </c>
      <c r="IR11" s="36" t="s">
        <v>77</v>
      </c>
      <c r="IS11" s="36" t="s">
        <v>78</v>
      </c>
      <c r="IT11" s="36" t="s">
        <v>67</v>
      </c>
      <c r="IU11" s="36" t="s">
        <v>68</v>
      </c>
      <c r="IV11" s="36" t="s">
        <v>69</v>
      </c>
      <c r="IW11" s="36" t="s">
        <v>70</v>
      </c>
      <c r="IX11" s="36" t="s">
        <v>71</v>
      </c>
      <c r="IY11" s="36" t="s">
        <v>72</v>
      </c>
      <c r="IZ11" s="36" t="s">
        <v>73</v>
      </c>
      <c r="JA11" s="36" t="s">
        <v>74</v>
      </c>
      <c r="JB11" s="36" t="s">
        <v>75</v>
      </c>
      <c r="JC11" s="36" t="s">
        <v>76</v>
      </c>
      <c r="JD11" s="36" t="s">
        <v>77</v>
      </c>
      <c r="JE11" s="36" t="s">
        <v>78</v>
      </c>
      <c r="JF11" s="36" t="s">
        <v>67</v>
      </c>
      <c r="JG11" s="36" t="s">
        <v>68</v>
      </c>
      <c r="JH11" s="36" t="s">
        <v>69</v>
      </c>
      <c r="JI11" s="36" t="s">
        <v>70</v>
      </c>
      <c r="JJ11" s="36" t="s">
        <v>71</v>
      </c>
      <c r="JK11" s="36" t="s">
        <v>72</v>
      </c>
      <c r="JL11" s="36" t="s">
        <v>73</v>
      </c>
      <c r="JM11" s="36" t="s">
        <v>74</v>
      </c>
      <c r="JN11" s="36" t="s">
        <v>75</v>
      </c>
      <c r="JO11" s="36" t="s">
        <v>76</v>
      </c>
      <c r="JP11" s="36" t="s">
        <v>77</v>
      </c>
      <c r="JQ11" s="36" t="s">
        <v>78</v>
      </c>
      <c r="JR11" s="36" t="s">
        <v>67</v>
      </c>
      <c r="JS11" s="36" t="s">
        <v>68</v>
      </c>
      <c r="JT11" s="36" t="s">
        <v>69</v>
      </c>
      <c r="JU11" s="36" t="s">
        <v>70</v>
      </c>
      <c r="JV11" s="36" t="s">
        <v>71</v>
      </c>
      <c r="JW11" s="36" t="s">
        <v>72</v>
      </c>
      <c r="JX11" s="36" t="s">
        <v>73</v>
      </c>
      <c r="JY11" s="36" t="s">
        <v>74</v>
      </c>
      <c r="JZ11" s="36" t="s">
        <v>75</v>
      </c>
      <c r="KA11" s="36" t="s">
        <v>76</v>
      </c>
      <c r="KB11" s="36" t="s">
        <v>77</v>
      </c>
      <c r="KC11" s="36" t="s">
        <v>78</v>
      </c>
      <c r="KD11" s="36" t="s">
        <v>67</v>
      </c>
    </row>
    <row r="12" ht="12.75" customHeight="1">
      <c r="A12" s="36" t="s">
        <v>79</v>
      </c>
      <c r="B12" s="37">
        <v>658.89999999999998</v>
      </c>
      <c r="C12" s="37">
        <v>676.82000000000005</v>
      </c>
      <c r="D12" s="37">
        <v>690.52999999999997</v>
      </c>
      <c r="E12" s="37">
        <v>704.12</v>
      </c>
      <c r="F12" s="37">
        <v>731.58000000000004</v>
      </c>
      <c r="G12" s="37">
        <v>779.01999999999998</v>
      </c>
      <c r="H12" s="38">
        <v>786</v>
      </c>
      <c r="I12" s="37">
        <v>729.12</v>
      </c>
      <c r="J12" s="37">
        <v>697.5</v>
      </c>
      <c r="K12" s="37">
        <v>713.05999999999995</v>
      </c>
      <c r="L12" s="37">
        <v>735.77999999999997</v>
      </c>
      <c r="M12" s="37">
        <v>766.08000000000004</v>
      </c>
      <c r="N12" s="37">
        <v>811.01999999999998</v>
      </c>
      <c r="O12" s="37">
        <v>808.65999999999997</v>
      </c>
      <c r="P12" s="37">
        <v>801.42999999999995</v>
      </c>
      <c r="Q12" s="37">
        <v>817.57000000000005</v>
      </c>
      <c r="R12" s="37">
        <v>873.62</v>
      </c>
      <c r="S12" s="37">
        <v>878.85000000000002</v>
      </c>
      <c r="T12" s="37">
        <v>901.28999999999996</v>
      </c>
      <c r="U12" s="37">
        <v>851.98000000000002</v>
      </c>
      <c r="V12" s="37">
        <v>802.51999999999998</v>
      </c>
      <c r="W12" s="37">
        <v>811.23000000000002</v>
      </c>
      <c r="X12" s="37">
        <v>833.52999999999997</v>
      </c>
      <c r="Y12" s="37">
        <v>884.45000000000005</v>
      </c>
      <c r="Z12" s="37">
        <v>930.71000000000004</v>
      </c>
      <c r="AA12" s="37">
        <v>942.21000000000004</v>
      </c>
      <c r="AB12" s="37">
        <v>940.12</v>
      </c>
      <c r="AC12" s="37">
        <v>959.66999999999996</v>
      </c>
      <c r="AD12" s="37">
        <v>991.88999999999999</v>
      </c>
      <c r="AE12" s="37">
        <v>982.84000000000003</v>
      </c>
      <c r="AF12" s="37">
        <v>1021.53</v>
      </c>
      <c r="AG12" s="37">
        <v>900.64999999999998</v>
      </c>
      <c r="AH12" s="37">
        <v>859.51999999999998</v>
      </c>
      <c r="AI12" s="37">
        <v>873.14999999999998</v>
      </c>
      <c r="AJ12" s="37">
        <v>876.46000000000004</v>
      </c>
      <c r="AK12" s="37">
        <v>895.21000000000004</v>
      </c>
      <c r="AL12" s="37">
        <v>923.01999999999998</v>
      </c>
      <c r="AM12" s="37">
        <v>932.12</v>
      </c>
      <c r="AN12" s="37">
        <v>934.09000000000003</v>
      </c>
      <c r="AO12" s="37">
        <v>975.86000000000001</v>
      </c>
      <c r="AP12" s="37">
        <v>971.04999999999995</v>
      </c>
      <c r="AQ12" s="37">
        <v>994.30999999999995</v>
      </c>
      <c r="AR12" s="37">
        <v>1024.55</v>
      </c>
      <c r="AS12" s="37">
        <v>964.15999999999997</v>
      </c>
      <c r="AT12" s="37">
        <v>923.5</v>
      </c>
      <c r="AU12" s="37">
        <v>935.05999999999995</v>
      </c>
      <c r="AV12" s="37">
        <v>1010.86</v>
      </c>
      <c r="AW12" s="37">
        <v>1044.8099999999999</v>
      </c>
      <c r="AX12" s="37">
        <v>1080.05</v>
      </c>
      <c r="AY12" s="37">
        <v>1097.3800000000001</v>
      </c>
      <c r="AZ12" s="37">
        <v>1142.2</v>
      </c>
      <c r="BA12" s="37">
        <v>1183.8</v>
      </c>
      <c r="BB12" s="37">
        <v>1191.8599999999999</v>
      </c>
      <c r="BC12" s="37">
        <v>1213.8499999999999</v>
      </c>
      <c r="BD12" s="37">
        <v>1215.5699999999999</v>
      </c>
      <c r="BE12" s="37">
        <v>1142.4000000000001</v>
      </c>
      <c r="BF12" s="37">
        <v>1090.8399999999999</v>
      </c>
      <c r="BG12" s="37">
        <v>1085.3499999999999</v>
      </c>
      <c r="BH12" s="37">
        <v>1098.23</v>
      </c>
      <c r="BI12" s="37">
        <v>1130.71</v>
      </c>
      <c r="BJ12" s="37">
        <v>1194.75</v>
      </c>
      <c r="BK12" s="37">
        <v>1264.3099999999999</v>
      </c>
      <c r="BL12" s="37">
        <v>1265.3800000000001</v>
      </c>
      <c r="BM12" s="37">
        <v>1265.9400000000001</v>
      </c>
      <c r="BN12" s="37">
        <v>1261.9400000000001</v>
      </c>
      <c r="BO12" s="37">
        <v>1272.21</v>
      </c>
      <c r="BP12" s="37">
        <v>1328.6700000000001</v>
      </c>
      <c r="BQ12" s="37">
        <v>1239.28</v>
      </c>
      <c r="BR12" s="37">
        <v>1172.6500000000001</v>
      </c>
      <c r="BS12" s="37">
        <v>1151.99</v>
      </c>
      <c r="BT12" s="37">
        <v>1172.8199999999999</v>
      </c>
      <c r="BU12" s="37">
        <v>1197.1900000000001</v>
      </c>
      <c r="BV12" s="37">
        <v>1260.4200000000001</v>
      </c>
      <c r="BW12" s="37">
        <v>1277.8099999999999</v>
      </c>
      <c r="BX12" s="37">
        <v>1293.3399999999999</v>
      </c>
      <c r="BY12" s="37">
        <v>1302.6400000000001</v>
      </c>
      <c r="BZ12" s="37">
        <v>1343.5</v>
      </c>
      <c r="CA12" s="37">
        <v>1413.99</v>
      </c>
      <c r="CB12" s="37">
        <v>1449.75</v>
      </c>
      <c r="CC12" s="37">
        <v>1379.3099999999999</v>
      </c>
      <c r="CD12" s="37">
        <v>1379.3099999999999</v>
      </c>
      <c r="CE12" s="37">
        <v>1449.5999999999999</v>
      </c>
      <c r="CF12" s="37">
        <v>1469.1900000000001</v>
      </c>
      <c r="CG12" s="37">
        <v>1499.3900000000001</v>
      </c>
      <c r="CH12" s="37">
        <v>1580.6700000000001</v>
      </c>
      <c r="CI12" s="37">
        <v>1644.27</v>
      </c>
      <c r="CJ12" s="37">
        <v>1678.8699999999999</v>
      </c>
      <c r="CK12" s="37">
        <v>1755.3800000000001</v>
      </c>
      <c r="CL12" s="37">
        <v>1820.78</v>
      </c>
      <c r="CM12" s="37">
        <v>1838.3199999999999</v>
      </c>
      <c r="CN12" s="37">
        <v>1842.99</v>
      </c>
      <c r="CO12" s="37">
        <v>1733.6600000000001</v>
      </c>
      <c r="CP12" s="37">
        <v>1673.27</v>
      </c>
      <c r="CQ12" s="37">
        <v>1705.72</v>
      </c>
      <c r="CR12" s="37">
        <v>1728.9100000000001</v>
      </c>
      <c r="CS12" s="37">
        <v>1749.6099999999999</v>
      </c>
      <c r="CT12" s="37">
        <v>1776.0899999999999</v>
      </c>
      <c r="CU12" s="37">
        <v>1795.8800000000001</v>
      </c>
      <c r="CV12" s="37">
        <v>1803.6600000000001</v>
      </c>
      <c r="CW12" s="37">
        <v>1817.49</v>
      </c>
      <c r="CX12" s="37">
        <v>1833.79</v>
      </c>
      <c r="CY12" s="37">
        <v>1854.1900000000001</v>
      </c>
      <c r="CZ12" s="37">
        <v>1903.3399999999999</v>
      </c>
      <c r="DA12" s="37">
        <v>1850.8599999999999</v>
      </c>
      <c r="DB12" s="37">
        <v>1717.3199999999999</v>
      </c>
      <c r="DC12" s="37">
        <v>1671.8599999999999</v>
      </c>
      <c r="DD12" s="37">
        <v>1696.6600000000001</v>
      </c>
      <c r="DE12" s="37">
        <v>1736.0699999999999</v>
      </c>
      <c r="DF12" s="37">
        <v>1841.4400000000001</v>
      </c>
      <c r="DG12" s="37">
        <v>1876.21</v>
      </c>
      <c r="DH12" s="37">
        <v>1889.0599999999999</v>
      </c>
      <c r="DI12" s="37">
        <v>1872.8299999999999</v>
      </c>
      <c r="DJ12" s="37">
        <v>1889.76</v>
      </c>
      <c r="DK12" s="37">
        <v>1919.75</v>
      </c>
      <c r="DL12" s="37">
        <v>1984.1300000000001</v>
      </c>
      <c r="DM12" s="37">
        <v>2032.0699999999999</v>
      </c>
      <c r="DN12" s="37">
        <v>2051.9699999999998</v>
      </c>
      <c r="DO12" s="37">
        <v>2078.6100000000001</v>
      </c>
      <c r="DP12" s="37">
        <v>2132.8299999999999</v>
      </c>
      <c r="DQ12" s="37">
        <v>2232.1999999999998</v>
      </c>
      <c r="DR12" s="37">
        <v>2504.8600000000001</v>
      </c>
      <c r="DS12" s="37">
        <v>2559.6199999999999</v>
      </c>
      <c r="DT12" s="37">
        <v>2538.3099999999999</v>
      </c>
      <c r="DU12" s="37">
        <v>2534.77</v>
      </c>
      <c r="DV12" s="37">
        <v>2497.4899999999998</v>
      </c>
      <c r="DW12" s="37">
        <v>2444.1100000000001</v>
      </c>
      <c r="DX12" s="37">
        <v>2386.1599999999999</v>
      </c>
      <c r="DY12" s="37">
        <v>2187.73</v>
      </c>
      <c r="DZ12" s="37">
        <v>2063.52</v>
      </c>
      <c r="EA12" s="37">
        <v>2039.6700000000001</v>
      </c>
      <c r="EB12" s="37">
        <v>2042.3900000000001</v>
      </c>
      <c r="EC12" s="37">
        <v>2058.5900000000001</v>
      </c>
      <c r="ED12" s="37">
        <v>2102.25</v>
      </c>
      <c r="EE12" s="37">
        <v>2109.54</v>
      </c>
      <c r="EF12" s="37">
        <v>2118.9499999999998</v>
      </c>
      <c r="EG12" s="37">
        <v>2133.9299999999998</v>
      </c>
      <c r="EH12" s="37">
        <v>2141.9499999999998</v>
      </c>
      <c r="EI12" s="37">
        <v>2201.6199999999999</v>
      </c>
      <c r="EJ12" s="37">
        <v>2286.5500000000002</v>
      </c>
      <c r="EK12" s="37">
        <v>2242.6700000000001</v>
      </c>
      <c r="EL12" s="38">
        <v>2195</v>
      </c>
      <c r="EM12" s="37">
        <v>2172.6300000000001</v>
      </c>
      <c r="EN12" s="37">
        <v>2184.1100000000001</v>
      </c>
      <c r="EO12" s="37">
        <v>2232.4499999999998</v>
      </c>
      <c r="EP12" s="37">
        <v>2302.9099999999999</v>
      </c>
      <c r="EQ12" s="37">
        <v>2330.5599999999999</v>
      </c>
      <c r="ER12" s="37">
        <v>2379.96</v>
      </c>
      <c r="ES12" s="37">
        <v>2429.6599999999999</v>
      </c>
      <c r="ET12" s="37">
        <v>2489.9200000000001</v>
      </c>
      <c r="EU12" s="37">
        <v>2548.9000000000001</v>
      </c>
      <c r="EV12" s="37">
        <v>2615.25</v>
      </c>
      <c r="EW12" s="37">
        <v>2537.3400000000001</v>
      </c>
      <c r="EX12" s="37">
        <v>2449.48</v>
      </c>
      <c r="EY12" s="37">
        <v>2491.2399999999998</v>
      </c>
      <c r="EZ12" s="37">
        <v>2555.02</v>
      </c>
      <c r="FA12" s="37">
        <v>2608.9299999999998</v>
      </c>
      <c r="FB12" s="37">
        <v>2657.79</v>
      </c>
      <c r="FC12" s="37">
        <v>2706.21</v>
      </c>
      <c r="FD12" s="37">
        <v>2777.1399999999999</v>
      </c>
      <c r="FE12" s="37">
        <v>2844.7199999999998</v>
      </c>
      <c r="FF12" s="37">
        <v>2898.5999999999999</v>
      </c>
      <c r="FG12" s="37">
        <v>2961.6199999999999</v>
      </c>
      <c r="FH12" s="37">
        <v>2940.3499999999999</v>
      </c>
      <c r="FI12" s="37">
        <v>2764.02</v>
      </c>
      <c r="FJ12" s="37">
        <v>2695.8000000000002</v>
      </c>
      <c r="FK12" s="37">
        <v>2710.5500000000002</v>
      </c>
      <c r="FL12" s="38">
        <v>2813</v>
      </c>
      <c r="FM12" s="37">
        <v>2983.6399999999999</v>
      </c>
      <c r="FN12" s="37">
        <v>3280.4299999999998</v>
      </c>
      <c r="FO12" s="37">
        <v>3426.9899999999998</v>
      </c>
      <c r="FP12" s="37">
        <v>3458.29</v>
      </c>
      <c r="FQ12" s="37">
        <v>3449.3699999999999</v>
      </c>
      <c r="FR12" s="37">
        <v>3463.4699999999998</v>
      </c>
      <c r="FS12" s="37">
        <v>3412.75</v>
      </c>
      <c r="FT12" s="37">
        <v>3427.6500000000001</v>
      </c>
      <c r="FU12" s="37">
        <v>3209.77</v>
      </c>
      <c r="FV12" s="37">
        <v>3076.5100000000002</v>
      </c>
      <c r="FW12" s="37">
        <v>3074.4200000000001</v>
      </c>
      <c r="FX12" s="37">
        <v>3125.1100000000001</v>
      </c>
      <c r="FY12" s="37">
        <v>3170.8299999999999</v>
      </c>
      <c r="FZ12" s="37">
        <v>3180.6999999999998</v>
      </c>
      <c r="GA12" s="37">
        <v>3205.0900000000001</v>
      </c>
      <c r="GB12" s="37">
        <v>3258.3499999999999</v>
      </c>
      <c r="GC12" s="37">
        <v>3271.5300000000002</v>
      </c>
      <c r="GD12" s="37">
        <v>3263.6799999999998</v>
      </c>
      <c r="GE12" s="37">
        <v>3281.9299999999998</v>
      </c>
      <c r="GF12" s="37">
        <v>3340.7399999999998</v>
      </c>
      <c r="GG12" s="37">
        <v>3290.6199999999999</v>
      </c>
      <c r="GH12" s="37">
        <v>3189.5300000000002</v>
      </c>
      <c r="GI12" s="37">
        <v>3193.9899999999998</v>
      </c>
      <c r="GJ12" s="37">
        <v>3228.1199999999999</v>
      </c>
      <c r="GK12" s="37">
        <v>3258.0900000000001</v>
      </c>
      <c r="GL12" s="37">
        <v>3296.2800000000002</v>
      </c>
      <c r="GM12" s="37">
        <v>3312.4499999999998</v>
      </c>
      <c r="GN12" s="37">
        <v>3329.25</v>
      </c>
      <c r="GO12" s="37">
        <v>3367.4099999999999</v>
      </c>
      <c r="GP12" s="37">
        <v>3494.3699999999999</v>
      </c>
      <c r="GQ12" s="37">
        <v>3679.0500000000002</v>
      </c>
      <c r="GR12" s="37">
        <v>3732.8899999999999</v>
      </c>
      <c r="GS12" s="37">
        <v>3435.3499999999999</v>
      </c>
      <c r="GT12" s="37">
        <v>3303.4099999999999</v>
      </c>
      <c r="GU12" s="37">
        <v>3266.46</v>
      </c>
      <c r="GV12" s="37">
        <v>3274.2800000000002</v>
      </c>
      <c r="GW12" s="37">
        <v>3306.71</v>
      </c>
      <c r="GX12" s="37">
        <v>3356.3400000000001</v>
      </c>
      <c r="GY12" s="37">
        <v>3377.4299999999998</v>
      </c>
      <c r="GZ12" s="37">
        <v>3432.73</v>
      </c>
      <c r="HA12" s="37">
        <v>3494.1100000000001</v>
      </c>
      <c r="HB12" s="37">
        <v>3510.6500000000001</v>
      </c>
      <c r="HC12" s="37">
        <v>3591.48</v>
      </c>
      <c r="HD12" s="37">
        <v>3613.54</v>
      </c>
      <c r="HE12" s="37">
        <v>3498.1100000000001</v>
      </c>
      <c r="HF12" s="37">
        <v>3327.6700000000001</v>
      </c>
      <c r="HG12" s="37">
        <v>3294.46</v>
      </c>
      <c r="HH12" s="37">
        <v>3347.8499999999999</v>
      </c>
      <c r="HI12" s="37">
        <v>3435.4099999999999</v>
      </c>
      <c r="HJ12" s="37">
        <v>3563.6399999999999</v>
      </c>
      <c r="HK12" s="37">
        <v>3591.04</v>
      </c>
      <c r="HL12" s="37">
        <v>3664.3800000000001</v>
      </c>
      <c r="HM12" s="37">
        <v>3712.5900000000001</v>
      </c>
      <c r="HN12" s="37">
        <v>3737.25</v>
      </c>
      <c r="HO12" s="37">
        <v>3729.8400000000001</v>
      </c>
      <c r="HP12" s="37">
        <v>3792.5599999999999</v>
      </c>
      <c r="HQ12" s="37">
        <v>3620.3299999999999</v>
      </c>
      <c r="HR12" s="37">
        <v>3466.8299999999999</v>
      </c>
      <c r="HS12" s="37">
        <v>3412.1900000000001</v>
      </c>
      <c r="HT12" s="37">
        <v>3433.9299999999998</v>
      </c>
      <c r="HU12" s="37">
        <v>3470.3099999999999</v>
      </c>
      <c r="HV12" s="37">
        <v>3511.3200000000002</v>
      </c>
      <c r="HW12" s="37">
        <v>3519.9200000000001</v>
      </c>
      <c r="HX12" s="37">
        <v>3546.6100000000001</v>
      </c>
      <c r="HY12" s="37">
        <v>3689.3000000000002</v>
      </c>
      <c r="HZ12" s="37">
        <v>3745.9000000000001</v>
      </c>
      <c r="IA12" s="37">
        <v>3857.1199999999999</v>
      </c>
      <c r="IB12" s="37">
        <v>3896.3699999999999</v>
      </c>
      <c r="IC12" s="37">
        <v>3740.9400000000001</v>
      </c>
      <c r="ID12" s="37">
        <v>3626.2399999999998</v>
      </c>
      <c r="IE12" s="37">
        <v>3672.3200000000002</v>
      </c>
      <c r="IF12" s="37">
        <v>3758.1100000000001</v>
      </c>
      <c r="IG12" s="37">
        <v>3867.1900000000001</v>
      </c>
      <c r="IH12" s="37">
        <v>3949.96</v>
      </c>
      <c r="II12" s="37">
        <v>4010.52</v>
      </c>
      <c r="IJ12" s="37">
        <v>4123.3199999999997</v>
      </c>
      <c r="IK12" s="37">
        <v>4232.3400000000001</v>
      </c>
      <c r="IL12" s="37">
        <v>4313.8199999999997</v>
      </c>
      <c r="IM12" s="37">
        <v>4606.21</v>
      </c>
      <c r="IN12" s="37">
        <v>4495.4499999999998</v>
      </c>
      <c r="IO12" s="37">
        <v>4242.7299999999996</v>
      </c>
      <c r="IP12" s="37">
        <v>4246.8199999999997</v>
      </c>
      <c r="IQ12" s="37">
        <v>4375.8699999999999</v>
      </c>
      <c r="IR12" s="37">
        <v>4502.5699999999997</v>
      </c>
      <c r="IS12" s="37">
        <v>4619.5699999999997</v>
      </c>
      <c r="IT12" s="37">
        <v>4887.3800000000001</v>
      </c>
      <c r="IU12" s="37">
        <v>4938.71</v>
      </c>
      <c r="IV12" s="37">
        <v>5423.3000000000002</v>
      </c>
      <c r="IW12" s="37">
        <v>5707.79</v>
      </c>
      <c r="IX12" s="37">
        <v>5791.4399999999996</v>
      </c>
      <c r="IY12" s="37">
        <v>5610.54</v>
      </c>
      <c r="IZ12" s="37">
        <v>5292.75</v>
      </c>
      <c r="JA12" s="37">
        <v>5053.3699999999999</v>
      </c>
      <c r="JB12" s="37">
        <v>4892.2200000000003</v>
      </c>
      <c r="JC12" s="37">
        <v>4881.8999999999996</v>
      </c>
      <c r="JD12" s="37">
        <v>4888.5100000000002</v>
      </c>
      <c r="JE12" s="37">
        <v>4946.8000000000002</v>
      </c>
      <c r="JF12" s="37">
        <v>4860.3699999999999</v>
      </c>
      <c r="JG12" s="37">
        <v>4925.9399999999996</v>
      </c>
      <c r="JH12" s="37">
        <v>4923.54</v>
      </c>
      <c r="JI12" s="37">
        <v>4920.4099999999999</v>
      </c>
      <c r="JJ12" s="37">
        <v>5068.3699999999999</v>
      </c>
      <c r="JK12" s="37">
        <v>5283.1800000000003</v>
      </c>
      <c r="JL12" s="37">
        <v>5303.1300000000001</v>
      </c>
      <c r="JM12" s="37">
        <v>5013.5200000000004</v>
      </c>
      <c r="JN12" s="37">
        <v>4916.4499999999998</v>
      </c>
      <c r="JO12" s="37">
        <v>4950.5200000000004</v>
      </c>
      <c r="JP12" s="37">
        <v>4980.54</v>
      </c>
      <c r="JQ12" s="37">
        <v>5089.1800000000003</v>
      </c>
      <c r="JR12" s="37">
        <v>5199.4700000000003</v>
      </c>
      <c r="JS12" s="37">
        <v>5243.9399999999996</v>
      </c>
      <c r="JT12" s="37">
        <v>5256.4499999999998</v>
      </c>
      <c r="JU12" s="37">
        <v>5315.21</v>
      </c>
      <c r="JV12" s="37">
        <v>5485.0100000000002</v>
      </c>
      <c r="JW12" s="37">
        <v>5699.5500000000002</v>
      </c>
      <c r="JX12" s="37">
        <v>5893.5500000000002</v>
      </c>
      <c r="JY12" s="37">
        <v>5844.8299999999999</v>
      </c>
      <c r="JZ12" s="37">
        <v>5590.3000000000002</v>
      </c>
      <c r="KA12" s="37">
        <v>5635.1400000000003</v>
      </c>
      <c r="KB12" s="37">
        <v>5922.2700000000004</v>
      </c>
      <c r="KC12" s="37">
        <v>6219.4300000000003</v>
      </c>
      <c r="KD12" s="37">
        <v>6314.46</v>
      </c>
    </row>
    <row r="13" ht="17">
      <c r="B13" s="1">
        <v>722.37583333333305</v>
      </c>
      <c r="N13" s="1">
        <v>839.67916666666702</v>
      </c>
      <c r="Z13" s="1">
        <v>931.16333333333296</v>
      </c>
      <c r="AL13" s="1">
        <v>969.449166666667</v>
      </c>
      <c r="AX13" s="1">
        <v>1139.3533333333301</v>
      </c>
      <c r="BJ13" s="1">
        <v>1232.2608333333301</v>
      </c>
      <c r="BV13" s="1">
        <v>1376.5208333333301</v>
      </c>
      <c r="CH13" s="1">
        <v>1729.37083333333</v>
      </c>
      <c r="CT13" s="1">
        <v>1788.10083333333</v>
      </c>
      <c r="DF13" s="1">
        <v>1983.405</v>
      </c>
      <c r="DR13" s="1">
        <v>2321.4349999999999</v>
      </c>
      <c r="ED13" s="1">
        <v>2176.80416666667</v>
      </c>
      <c r="EP13" s="1">
        <v>2478.26416666667</v>
      </c>
      <c r="FB13" s="1">
        <v>2812.78666666667</v>
      </c>
      <c r="FN13" s="1">
        <v>3297.96583333333</v>
      </c>
      <c r="FZ13" s="1">
        <v>3246.8641666666699</v>
      </c>
      <c r="GL13" s="1">
        <v>3399.8258333333301</v>
      </c>
      <c r="GX13" s="1">
        <v>3439.9816666666702</v>
      </c>
      <c r="HJ13" s="1">
        <v>3599.57416666667</v>
      </c>
      <c r="HV13" s="1">
        <v>3702.6116666666699</v>
      </c>
      <c r="IH13" s="1">
        <v>4309.93166666667</v>
      </c>
      <c r="IT13" s="1">
        <v>5192.8924999999999</v>
      </c>
      <c r="JF13" s="1">
        <v>5019.5958333333301</v>
      </c>
      <c r="JR13" s="1">
        <v>5608.7624999999998</v>
      </c>
    </row>
    <row r="15" ht="126.09999999999999">
      <c r="E15" s="35" t="s">
        <v>50</v>
      </c>
      <c r="F15" s="35" t="s">
        <v>80</v>
      </c>
    </row>
    <row r="16" ht="17">
      <c r="C16" s="36" t="s">
        <v>81</v>
      </c>
      <c r="D16" s="36" t="s">
        <v>67</v>
      </c>
      <c r="F16" s="1">
        <v>722.37583333333305</v>
      </c>
    </row>
    <row r="17" ht="17">
      <c r="C17" s="36" t="s">
        <v>51</v>
      </c>
      <c r="D17" s="36" t="s">
        <v>67</v>
      </c>
      <c r="E17" s="1">
        <v>2589.3541666666702</v>
      </c>
      <c r="F17" s="1">
        <v>839.67916666666702</v>
      </c>
    </row>
    <row r="18" ht="17">
      <c r="C18" s="36" t="s">
        <v>52</v>
      </c>
      <c r="D18" s="36" t="s">
        <v>67</v>
      </c>
      <c r="E18" s="1">
        <v>2905.52833333333</v>
      </c>
      <c r="F18" s="1">
        <v>931.16333333333296</v>
      </c>
    </row>
    <row r="19" ht="17">
      <c r="C19" s="36" t="s">
        <v>53</v>
      </c>
      <c r="D19" s="36" t="s">
        <v>67</v>
      </c>
      <c r="E19" s="1">
        <v>3314.69333333333</v>
      </c>
      <c r="F19" s="1">
        <v>969.449166666667</v>
      </c>
    </row>
    <row r="20" ht="17">
      <c r="C20" s="36" t="s">
        <v>54</v>
      </c>
      <c r="D20" s="36" t="s">
        <v>67</v>
      </c>
      <c r="E20" s="1">
        <v>3878.4299999999998</v>
      </c>
      <c r="F20" s="1">
        <v>1139.3533333333301</v>
      </c>
    </row>
    <row r="21" ht="17">
      <c r="C21" s="36" t="s">
        <v>55</v>
      </c>
      <c r="D21" s="36" t="s">
        <v>67</v>
      </c>
      <c r="E21" s="1">
        <v>4284.5691666666698</v>
      </c>
      <c r="F21" s="1">
        <v>1232.2608333333301</v>
      </c>
    </row>
    <row r="22" ht="17">
      <c r="C22" s="36" t="s">
        <v>56</v>
      </c>
      <c r="D22" s="36" t="s">
        <v>67</v>
      </c>
      <c r="E22" s="1">
        <v>4894.7524999999996</v>
      </c>
      <c r="F22" s="1">
        <v>1376.5208333333301</v>
      </c>
    </row>
    <row r="23" ht="17">
      <c r="C23" s="36" t="s">
        <v>57</v>
      </c>
      <c r="D23" s="36" t="s">
        <v>67</v>
      </c>
      <c r="E23" s="1">
        <v>5617.5433333333303</v>
      </c>
      <c r="F23" s="1">
        <v>1729.37083333333</v>
      </c>
    </row>
    <row r="24" ht="17">
      <c r="C24" s="36" t="s">
        <v>58</v>
      </c>
      <c r="D24" s="36" t="s">
        <v>67</v>
      </c>
      <c r="E24" s="1">
        <v>6316.6575000000003</v>
      </c>
      <c r="F24" s="1">
        <v>1788.10083333333</v>
      </c>
    </row>
    <row r="25" ht="17">
      <c r="C25" s="36" t="s">
        <v>59</v>
      </c>
      <c r="D25" s="36" t="s">
        <v>67</v>
      </c>
      <c r="E25" s="1">
        <v>6981.4575000000004</v>
      </c>
      <c r="F25" s="1">
        <v>1983.405</v>
      </c>
    </row>
    <row r="26" ht="17">
      <c r="C26" s="36" t="s">
        <v>60</v>
      </c>
      <c r="D26" s="36" t="s">
        <v>67</v>
      </c>
      <c r="E26" s="1">
        <v>7865.1666666666697</v>
      </c>
      <c r="F26" s="1">
        <v>2321.4349999999999</v>
      </c>
    </row>
    <row r="27" ht="17">
      <c r="C27" s="36" t="s">
        <v>61</v>
      </c>
      <c r="D27" s="36" t="s">
        <v>67</v>
      </c>
      <c r="E27" s="1">
        <v>8229.7991666666694</v>
      </c>
      <c r="F27" s="1">
        <v>2176.80416666667</v>
      </c>
    </row>
    <row r="28" ht="17">
      <c r="C28" s="36" t="s">
        <v>62</v>
      </c>
      <c r="D28" s="36" t="s">
        <v>67</v>
      </c>
      <c r="E28" s="1">
        <v>9214.9575000000004</v>
      </c>
      <c r="F28" s="1">
        <v>2478.26416666667</v>
      </c>
    </row>
    <row r="29" ht="17">
      <c r="C29" s="36" t="s">
        <v>63</v>
      </c>
      <c r="D29" s="36" t="s">
        <v>67</v>
      </c>
      <c r="E29" s="1">
        <v>10353.0016666667</v>
      </c>
      <c r="F29" s="1">
        <v>2812.78666666667</v>
      </c>
    </row>
    <row r="30" ht="17">
      <c r="C30" s="36" t="s">
        <v>64</v>
      </c>
      <c r="D30" s="36" t="s">
        <v>67</v>
      </c>
      <c r="E30" s="1">
        <v>11646.3441666667</v>
      </c>
      <c r="F30" s="1">
        <v>3297.96583333333</v>
      </c>
    </row>
    <row r="31" ht="17">
      <c r="C31" s="36" t="s">
        <v>65</v>
      </c>
      <c r="D31" s="36" t="s">
        <v>67</v>
      </c>
      <c r="E31" s="1">
        <v>12266.1508333333</v>
      </c>
      <c r="F31" s="1">
        <v>3246.8641666666699</v>
      </c>
    </row>
    <row r="32" ht="17">
      <c r="C32" s="36" t="s">
        <v>1</v>
      </c>
      <c r="D32" s="36" t="s">
        <v>67</v>
      </c>
      <c r="E32" s="1">
        <v>12810.965</v>
      </c>
      <c r="F32" s="1">
        <v>3399.8258333333301</v>
      </c>
    </row>
    <row r="33" ht="17">
      <c r="C33" s="36" t="s">
        <v>2</v>
      </c>
      <c r="D33" s="36" t="s">
        <v>67</v>
      </c>
      <c r="E33" s="1">
        <v>13268.945</v>
      </c>
      <c r="F33" s="1">
        <v>3439.9816666666702</v>
      </c>
    </row>
    <row r="34" ht="17">
      <c r="C34" s="36" t="s">
        <v>3</v>
      </c>
      <c r="D34" s="36" t="s">
        <v>67</v>
      </c>
      <c r="E34" s="1">
        <v>13810.579166666699</v>
      </c>
      <c r="F34" s="1">
        <v>3599.57416666667</v>
      </c>
    </row>
    <row r="35" ht="17">
      <c r="C35" s="36" t="s">
        <v>4</v>
      </c>
      <c r="D35" s="36" t="s">
        <v>67</v>
      </c>
      <c r="E35" s="1">
        <v>14380.384166666699</v>
      </c>
      <c r="F35" s="1">
        <v>3702.6116666666699</v>
      </c>
    </row>
    <row r="36" ht="17">
      <c r="C36" s="36" t="s">
        <v>5</v>
      </c>
      <c r="D36" s="36" t="s">
        <v>67</v>
      </c>
      <c r="E36" s="1">
        <v>15559.1975</v>
      </c>
      <c r="F36" s="1">
        <v>4309.93166666667</v>
      </c>
    </row>
    <row r="37" ht="17">
      <c r="C37" s="36" t="s">
        <v>6</v>
      </c>
      <c r="D37" s="36" t="s">
        <v>67</v>
      </c>
      <c r="E37" s="1">
        <v>17402.4983333333</v>
      </c>
      <c r="F37" s="1">
        <v>5192.8924999999999</v>
      </c>
    </row>
    <row r="38" ht="17">
      <c r="C38" s="36" t="s">
        <v>7</v>
      </c>
      <c r="D38" s="36" t="s">
        <v>67</v>
      </c>
      <c r="E38" s="1">
        <v>17517.816666666698</v>
      </c>
      <c r="F38" s="1">
        <v>5019.5958333333301</v>
      </c>
    </row>
    <row r="39" ht="17">
      <c r="C39" s="36" t="s">
        <v>8</v>
      </c>
      <c r="D39" s="36" t="s">
        <v>67</v>
      </c>
      <c r="E39" s="1">
        <v>19689.5</v>
      </c>
      <c r="F39" s="1">
        <v>5608.7624999999998</v>
      </c>
    </row>
    <row r="40" ht="17">
      <c r="C40" s="36" t="s">
        <v>66</v>
      </c>
      <c r="D40" s="36" t="s">
        <v>67</v>
      </c>
      <c r="E40" s="37">
        <v>21191.130000000001</v>
      </c>
      <c r="F40" s="37">
        <v>6314.46</v>
      </c>
      <c r="J40" s="36" t="s">
        <v>66</v>
      </c>
      <c r="K40" s="36" t="s">
        <v>67</v>
      </c>
    </row>
  </sheetData>
  <autoFilter ref="B15:M40"/>
  <mergeCells count="21">
    <mergeCell ref="AL3:AW3"/>
    <mergeCell ref="AX3:BI3"/>
    <mergeCell ref="BJ3:BU3"/>
    <mergeCell ref="BV3:CG3"/>
    <mergeCell ref="CH3:CS3"/>
    <mergeCell ref="CT3:DE3"/>
    <mergeCell ref="DF3:DQ3"/>
    <mergeCell ref="DR3:EC3"/>
    <mergeCell ref="ED3:EO3"/>
    <mergeCell ref="EP3:FA3"/>
    <mergeCell ref="FB3:FM3"/>
    <mergeCell ref="FN3:FY3"/>
    <mergeCell ref="FZ3:GK3"/>
    <mergeCell ref="GL3:GW3"/>
    <mergeCell ref="GX3:HI3"/>
    <mergeCell ref="HJ3:HU3"/>
    <mergeCell ref="HV3:IG3"/>
    <mergeCell ref="IH3:IS3"/>
    <mergeCell ref="IT3:JE3"/>
    <mergeCell ref="JF3:JQ3"/>
    <mergeCell ref="JR3:KC3"/>
  </mergeCells>
  <printOptions headings="0" gridLines="0" horizontalCentered="0" verticalCentered="0"/>
  <pageMargins left="0.78750000000000009" right="0.39375000000000004" top="0.72916666666666696" bottom="0.55138888888888904" header="0.39375000000000004" footer="0.51181102362204689"/>
  <pageSetup paperSize="9" scale="100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>
    <oddHeader>&amp;C&amp;"Arial,Обычный"&amp;10&amp;P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ONLYOFFICE/8.3.1.25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/>
  <dc:description/>
  <dc:language>ru-RU</dc:language>
  <cp:revision>16</cp:revision>
  <dcterms:created xsi:type="dcterms:W3CDTF">2025-03-04T16:47:41Z</dcterms:created>
  <dcterms:modified xsi:type="dcterms:W3CDTF">2025-03-18T08:39:30Z</dcterms:modified>
</cp:coreProperties>
</file>