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mir\Desktop\модели иам\2022 год\модель ДОО\"/>
    </mc:Choice>
  </mc:AlternateContent>
  <xr:revisionPtr revIDLastSave="0" documentId="13_ncr:1_{82B378D9-2ED0-4AC8-8F1C-A2AE60B06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8" i="1" l="1"/>
  <c r="C16" i="1" s="1"/>
  <c r="C19" i="1"/>
  <c r="C17" i="1"/>
  <c r="C21" i="1"/>
  <c r="C22" i="1"/>
  <c r="C24" i="1"/>
  <c r="C11" i="1" l="1"/>
  <c r="C5" i="1" l="1"/>
  <c r="C20" i="1" l="1"/>
  <c r="C25" i="1" l="1"/>
</calcChain>
</file>

<file path=xl/sharedStrings.xml><?xml version="1.0" encoding="utf-8"?>
<sst xmlns="http://schemas.openxmlformats.org/spreadsheetml/2006/main" count="39" uniqueCount="37">
  <si>
    <t>Пример расчета</t>
  </si>
  <si>
    <t>№пп</t>
  </si>
  <si>
    <t>Наименование показателя</t>
  </si>
  <si>
    <t xml:space="preserve"> - образовательная часть</t>
  </si>
  <si>
    <t xml:space="preserve"> 2.1</t>
  </si>
  <si>
    <t xml:space="preserve"> 2.2</t>
  </si>
  <si>
    <t xml:space="preserve"> - содержание (эксплуатация) имущества</t>
  </si>
  <si>
    <t>Средний размер родительской платы за присмотр и уход за ребенком в ДОО, руб. в месяц</t>
  </si>
  <si>
    <t>Количество персонала ДОО на 1 ребенка, ед.</t>
  </si>
  <si>
    <t>Исходные данные:</t>
  </si>
  <si>
    <t>Расчетные данные:</t>
  </si>
  <si>
    <t>Срок эксплуатации здания, лет</t>
  </si>
  <si>
    <t xml:space="preserve"> - строительства ДОО</t>
  </si>
  <si>
    <t xml:space="preserve"> - содержание ДОО</t>
  </si>
  <si>
    <t xml:space="preserve"> 1.1</t>
  </si>
  <si>
    <t xml:space="preserve"> 1.2</t>
  </si>
  <si>
    <t xml:space="preserve"> - поступление в бюджет от ВРП, вышедших на работу </t>
  </si>
  <si>
    <t xml:space="preserve"> - НДФЛ от персонала ДОО</t>
  </si>
  <si>
    <t>Эффективность</t>
  </si>
  <si>
    <t xml:space="preserve"> 12,6% от зарплаты (с учетом вычетов)</t>
  </si>
  <si>
    <t xml:space="preserve"> 2.4</t>
  </si>
  <si>
    <t>60% от зарплаты на питание, 10% от зарплаты на транспорт, 12% от зарплаты на ЖКХ</t>
  </si>
  <si>
    <t xml:space="preserve"> 1.3</t>
  </si>
  <si>
    <t xml:space="preserve"> -компенсация родительской платы</t>
  </si>
  <si>
    <t xml:space="preserve"> 2.4.1</t>
  </si>
  <si>
    <r>
      <t xml:space="preserve"> </t>
    </r>
    <r>
      <rPr>
        <sz val="1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% от ВРП</t>
    </r>
  </si>
  <si>
    <t>Стоимость затртат на текущее содержание ДОО, руб. в месяц на одного обучающегося, в том числе:</t>
  </si>
  <si>
    <t>Стоимость строительства типового ДОО (в расчете на 1-го ребенка), руб.</t>
  </si>
  <si>
    <t>ВРП, руб. в месяц</t>
  </si>
  <si>
    <t>Среднесписочная численность работающих на предприятиях, включая субъекты малого предпринимательства, чел</t>
  </si>
  <si>
    <t>Средняя заработная плата по полному кругу предприятий</t>
  </si>
  <si>
    <t>Средняя заработная плата работника ДОО, руб. в месяц</t>
  </si>
  <si>
    <t>Величина расходов на потребление товаров и услуг (от родителей, вышедших на работу, и персонала ДОО), руб. в месяц.</t>
  </si>
  <si>
    <t>Расходы бюджета, руб. в месяц, в том числе:</t>
  </si>
  <si>
    <t>Доходы бюджета, руб. в месяц , в том числе:</t>
  </si>
  <si>
    <t>23% в торговлю, 91% транспорт, 18 ЖКХ</t>
  </si>
  <si>
    <t xml:space="preserve"> - НДФЛ с персонала организаций торговли, ЖКХ,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</si>
</sst>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/>
    </xf>
    <xf numFmtId="165" fontId="5" fillId="3" borderId="1" xfId="0" applyNumberFormat="1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vertical="top"/>
    </xf>
    <xf numFmtId="164" fontId="5" fillId="3" borderId="1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14" fontId="5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2" fontId="7" fillId="3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"/>
    </xf>
    <xf numFmtId="4" fontId="5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D4" sqref="D4"/>
    </sheetView>
  </sheetViews>
  <sheetFormatPr defaultRowHeight="15" x14ac:dyDescent="0.25"/>
  <cols>
    <col min="1" max="1" width="11.85546875" customWidth="1"/>
    <col min="2" max="2" width="70.42578125" customWidth="1"/>
    <col min="3" max="3" width="20.85546875" customWidth="1"/>
    <col min="4" max="4" width="36.140625" customWidth="1"/>
  </cols>
  <sheetData>
    <row r="1" spans="1:3" ht="27" customHeight="1" x14ac:dyDescent="0.25">
      <c r="A1" s="23"/>
      <c r="B1" s="23" t="s">
        <v>0</v>
      </c>
      <c r="C1" s="23"/>
    </row>
    <row r="2" spans="1:3" ht="15.75" x14ac:dyDescent="0.25">
      <c r="A2" s="2" t="s">
        <v>1</v>
      </c>
      <c r="B2" s="2" t="s">
        <v>2</v>
      </c>
      <c r="C2" s="3"/>
    </row>
    <row r="3" spans="1:3" ht="15.75" x14ac:dyDescent="0.25">
      <c r="A3" s="2"/>
      <c r="B3" s="4" t="s">
        <v>9</v>
      </c>
      <c r="C3" s="3"/>
    </row>
    <row r="4" spans="1:3" ht="31.5" x14ac:dyDescent="0.25">
      <c r="A4" s="5">
        <v>1</v>
      </c>
      <c r="B4" s="25" t="s">
        <v>27</v>
      </c>
      <c r="C4" s="24">
        <v>6153846.1500000004</v>
      </c>
    </row>
    <row r="5" spans="1:3" ht="31.5" x14ac:dyDescent="0.25">
      <c r="A5" s="5">
        <v>2</v>
      </c>
      <c r="B5" s="6" t="s">
        <v>26</v>
      </c>
      <c r="C5" s="8">
        <f>C6+C7</f>
        <v>9666.66</v>
      </c>
    </row>
    <row r="6" spans="1:3" ht="15.75" x14ac:dyDescent="0.25">
      <c r="A6" s="5" t="s">
        <v>4</v>
      </c>
      <c r="B6" s="6" t="s">
        <v>3</v>
      </c>
      <c r="C6" s="24">
        <v>3833.33</v>
      </c>
    </row>
    <row r="7" spans="1:3" ht="15.75" x14ac:dyDescent="0.25">
      <c r="A7" s="5" t="s">
        <v>5</v>
      </c>
      <c r="B7" s="6" t="s">
        <v>6</v>
      </c>
      <c r="C7" s="8">
        <v>5833.33</v>
      </c>
    </row>
    <row r="8" spans="1:3" ht="31.5" x14ac:dyDescent="0.25">
      <c r="A8" s="5">
        <v>3</v>
      </c>
      <c r="B8" s="6" t="s">
        <v>7</v>
      </c>
      <c r="C8" s="8">
        <v>3517</v>
      </c>
    </row>
    <row r="9" spans="1:3" ht="37.5" customHeight="1" x14ac:dyDescent="0.25">
      <c r="A9" s="5">
        <v>4</v>
      </c>
      <c r="B9" s="6" t="s">
        <v>28</v>
      </c>
      <c r="C9" s="24">
        <v>299294700000</v>
      </c>
    </row>
    <row r="10" spans="1:3" ht="31.5" x14ac:dyDescent="0.25">
      <c r="A10" s="5">
        <v>5</v>
      </c>
      <c r="B10" s="6" t="s">
        <v>29</v>
      </c>
      <c r="C10" s="24">
        <v>1242000.1000000001</v>
      </c>
    </row>
    <row r="11" spans="1:3" ht="15.75" x14ac:dyDescent="0.25">
      <c r="A11" s="5">
        <v>6</v>
      </c>
      <c r="B11" s="8" t="s">
        <v>8</v>
      </c>
      <c r="C11" s="9">
        <f>ROUND(35/130,3)</f>
        <v>0.26900000000000002</v>
      </c>
    </row>
    <row r="12" spans="1:3" ht="15.75" x14ac:dyDescent="0.25">
      <c r="A12" s="5">
        <v>7</v>
      </c>
      <c r="B12" s="8" t="s">
        <v>30</v>
      </c>
      <c r="C12" s="7">
        <v>50065</v>
      </c>
    </row>
    <row r="13" spans="1:3" ht="15.75" x14ac:dyDescent="0.25">
      <c r="A13" s="5">
        <v>8</v>
      </c>
      <c r="B13" s="8" t="s">
        <v>31</v>
      </c>
      <c r="C13" s="7">
        <v>44193</v>
      </c>
    </row>
    <row r="14" spans="1:3" s="1" customFormat="1" ht="15.75" x14ac:dyDescent="0.25">
      <c r="A14" s="5">
        <v>9</v>
      </c>
      <c r="B14" s="8" t="s">
        <v>11</v>
      </c>
      <c r="C14" s="7">
        <v>50</v>
      </c>
    </row>
    <row r="15" spans="1:3" ht="15.75" x14ac:dyDescent="0.25">
      <c r="A15" s="2"/>
      <c r="B15" s="4" t="s">
        <v>10</v>
      </c>
      <c r="C15" s="3"/>
    </row>
    <row r="16" spans="1:3" ht="15.75" x14ac:dyDescent="0.25">
      <c r="A16" s="10">
        <v>1</v>
      </c>
      <c r="B16" s="11" t="s">
        <v>33</v>
      </c>
      <c r="C16" s="12">
        <f>C17+C18+C19</f>
        <v>17109.470250000002</v>
      </c>
    </row>
    <row r="17" spans="1:4" ht="15.75" x14ac:dyDescent="0.25">
      <c r="A17" s="10" t="s">
        <v>14</v>
      </c>
      <c r="B17" s="13" t="s">
        <v>12</v>
      </c>
      <c r="C17" s="14">
        <f>C4/C14/12</f>
        <v>10256.410250000001</v>
      </c>
    </row>
    <row r="18" spans="1:4" ht="15.75" x14ac:dyDescent="0.25">
      <c r="A18" s="10" t="s">
        <v>15</v>
      </c>
      <c r="B18" s="13" t="s">
        <v>13</v>
      </c>
      <c r="C18" s="14">
        <f>C5-C8</f>
        <v>6149.66</v>
      </c>
    </row>
    <row r="19" spans="1:4" ht="15.75" x14ac:dyDescent="0.25">
      <c r="A19" s="10" t="s">
        <v>22</v>
      </c>
      <c r="B19" s="13" t="s">
        <v>23</v>
      </c>
      <c r="C19" s="15">
        <f>C8*0.2</f>
        <v>703.40000000000009</v>
      </c>
    </row>
    <row r="20" spans="1:4" ht="15.75" x14ac:dyDescent="0.25">
      <c r="A20" s="10">
        <v>2</v>
      </c>
      <c r="B20" s="11" t="s">
        <v>34</v>
      </c>
      <c r="C20" s="16">
        <f>C21+C22+C23</f>
        <v>30445.987533338164</v>
      </c>
    </row>
    <row r="21" spans="1:4" ht="15.75" x14ac:dyDescent="0.25">
      <c r="A21" s="10" t="s">
        <v>4</v>
      </c>
      <c r="B21" s="13" t="s">
        <v>16</v>
      </c>
      <c r="C21" s="17">
        <f>(C9/C10)*0.11</f>
        <v>26507.579991338163</v>
      </c>
      <c r="D21" s="13" t="s">
        <v>25</v>
      </c>
    </row>
    <row r="22" spans="1:4" ht="31.5" x14ac:dyDescent="0.25">
      <c r="A22" s="10" t="s">
        <v>5</v>
      </c>
      <c r="B22" s="13" t="s">
        <v>17</v>
      </c>
      <c r="C22" s="18">
        <f>C13*C11*0.126</f>
        <v>1497.8775420000002</v>
      </c>
      <c r="D22" s="13" t="s">
        <v>19</v>
      </c>
    </row>
    <row r="23" spans="1:4" ht="31.5" x14ac:dyDescent="0.25">
      <c r="A23" s="10" t="s">
        <v>20</v>
      </c>
      <c r="B23" s="19" t="s">
        <v>36</v>
      </c>
      <c r="C23" s="18">
        <f>ROUND((C24*0.6*0.23*0.126)+(C24*0.1*0.91*0.126)+(C24*0.12*0.18*0.126),2)</f>
        <v>2440.5300000000002</v>
      </c>
      <c r="D23" s="26" t="s">
        <v>35</v>
      </c>
    </row>
    <row r="24" spans="1:4" ht="48.75" customHeight="1" x14ac:dyDescent="0.25">
      <c r="A24" s="20" t="s">
        <v>24</v>
      </c>
      <c r="B24" s="13" t="s">
        <v>32</v>
      </c>
      <c r="C24" s="18">
        <f>(C12*0.6+C13*0.6)+(C12*0.1+C13*0.1)+(C12*0.12+C13*0.12)</f>
        <v>77291.56</v>
      </c>
      <c r="D24" s="13" t="s">
        <v>21</v>
      </c>
    </row>
    <row r="25" spans="1:4" ht="15.75" x14ac:dyDescent="0.25">
      <c r="A25" s="10">
        <v>3</v>
      </c>
      <c r="B25" s="21" t="s">
        <v>18</v>
      </c>
      <c r="C25" s="22">
        <f>C20/C16</f>
        <v>1.7794816022043791</v>
      </c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Казанцева Лариса Федоровна</dc:creator>
  <cp:lastModifiedBy>Радмир Назаров</cp:lastModifiedBy>
  <cp:lastPrinted>2020-11-02T13:29:34Z</cp:lastPrinted>
  <dcterms:created xsi:type="dcterms:W3CDTF">2020-10-27T07:36:21Z</dcterms:created>
  <dcterms:modified xsi:type="dcterms:W3CDTF">2022-09-15T13:07:45Z</dcterms:modified>
</cp:coreProperties>
</file>